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input" sheetId="1" r:id="rId1"/>
    <sheet name="OUTPUT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8" i="2"/>
  <c r="B7"/>
  <c r="B3"/>
  <c r="B2"/>
  <c r="B1"/>
  <c r="B21" s="1"/>
  <c r="B23" s="1"/>
  <c r="A8" i="1"/>
  <c r="D15"/>
  <c r="C15"/>
  <c r="B15"/>
  <c r="A9"/>
  <c r="A15"/>
  <c r="A14"/>
  <c r="A13"/>
  <c r="A12"/>
</calcChain>
</file>

<file path=xl/sharedStrings.xml><?xml version="1.0" encoding="utf-8"?>
<sst xmlns="http://schemas.openxmlformats.org/spreadsheetml/2006/main" count="43" uniqueCount="38">
  <si>
    <t>Calculation of load carrying capacity of soil</t>
  </si>
  <si>
    <t>Type of footing</t>
  </si>
  <si>
    <t>Shape of  factors</t>
  </si>
  <si>
    <r>
      <t>S</t>
    </r>
    <r>
      <rPr>
        <vertAlign val="subscript"/>
        <sz val="11"/>
        <color theme="1"/>
        <rFont val="Calibri"/>
        <family val="2"/>
      </rPr>
      <t>ϒ</t>
    </r>
  </si>
  <si>
    <r>
      <t>S</t>
    </r>
    <r>
      <rPr>
        <vertAlign val="subscript"/>
        <sz val="11"/>
        <color theme="1"/>
        <rFont val="Calibri"/>
        <family val="2"/>
        <scheme val="minor"/>
      </rPr>
      <t>q</t>
    </r>
  </si>
  <si>
    <r>
      <t>S</t>
    </r>
    <r>
      <rPr>
        <vertAlign val="subscript"/>
        <sz val="11"/>
        <color theme="1"/>
        <rFont val="Calibri"/>
        <family val="2"/>
        <scheme val="minor"/>
      </rPr>
      <t>c</t>
    </r>
  </si>
  <si>
    <t>B</t>
  </si>
  <si>
    <t>L</t>
  </si>
  <si>
    <r>
      <t>Depth of foundation(D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)</t>
    </r>
  </si>
  <si>
    <t>Angle of internal friction</t>
  </si>
  <si>
    <t>Depth factors</t>
  </si>
  <si>
    <t>dc</t>
  </si>
  <si>
    <r>
      <t>dq=d</t>
    </r>
    <r>
      <rPr>
        <sz val="11"/>
        <color theme="1"/>
        <rFont val="Calibri"/>
        <family val="2"/>
      </rPr>
      <t>ϒ</t>
    </r>
  </si>
  <si>
    <t>Bearing capacity factors</t>
  </si>
  <si>
    <r>
      <t>N</t>
    </r>
    <r>
      <rPr>
        <vertAlign val="subscript"/>
        <sz val="11"/>
        <color theme="1"/>
        <rFont val="Calibri"/>
        <family val="2"/>
        <scheme val="minor"/>
      </rPr>
      <t>c</t>
    </r>
  </si>
  <si>
    <r>
      <t>N</t>
    </r>
    <r>
      <rPr>
        <vertAlign val="subscript"/>
        <sz val="11"/>
        <color theme="1"/>
        <rFont val="Calibri"/>
        <family val="2"/>
        <scheme val="minor"/>
      </rPr>
      <t>q</t>
    </r>
  </si>
  <si>
    <r>
      <t>N</t>
    </r>
    <r>
      <rPr>
        <vertAlign val="subscript"/>
        <sz val="11"/>
        <color theme="1"/>
        <rFont val="Calibri"/>
        <family val="2"/>
      </rPr>
      <t>ϒ</t>
    </r>
  </si>
  <si>
    <t>Inclination  factors</t>
  </si>
  <si>
    <r>
      <t>i</t>
    </r>
    <r>
      <rPr>
        <vertAlign val="subscript"/>
        <sz val="11"/>
        <color theme="1"/>
        <rFont val="Calibri"/>
        <family val="2"/>
        <scheme val="minor"/>
      </rPr>
      <t>c</t>
    </r>
  </si>
  <si>
    <r>
      <t>i</t>
    </r>
    <r>
      <rPr>
        <vertAlign val="subscript"/>
        <sz val="11"/>
        <color theme="1"/>
        <rFont val="Calibri"/>
        <family val="2"/>
        <scheme val="minor"/>
      </rPr>
      <t>q</t>
    </r>
  </si>
  <si>
    <r>
      <t>i</t>
    </r>
    <r>
      <rPr>
        <vertAlign val="subscript"/>
        <sz val="11"/>
        <color theme="1"/>
        <rFont val="Calibri"/>
        <family val="2"/>
      </rPr>
      <t>ϒ</t>
    </r>
  </si>
  <si>
    <t>Water table correction</t>
  </si>
  <si>
    <t>Cohesion( c )</t>
  </si>
  <si>
    <r>
      <t xml:space="preserve">Overburden pressure ( </t>
    </r>
    <r>
      <rPr>
        <sz val="11"/>
        <color theme="1"/>
        <rFont val="Calibri"/>
        <family val="2"/>
      </rPr>
      <t>ϒ*D</t>
    </r>
    <r>
      <rPr>
        <vertAlign val="subscript"/>
        <sz val="11"/>
        <color theme="1"/>
        <rFont val="Calibri"/>
        <family val="2"/>
      </rPr>
      <t>f</t>
    </r>
    <r>
      <rPr>
        <sz val="11"/>
        <color theme="1"/>
        <rFont val="Calibri"/>
        <family val="2"/>
      </rPr>
      <t>)</t>
    </r>
  </si>
  <si>
    <r>
      <t xml:space="preserve">Denstiy  of soil ( </t>
    </r>
    <r>
      <rPr>
        <sz val="11"/>
        <color theme="1"/>
        <rFont val="Calibri"/>
        <family val="2"/>
      </rPr>
      <t>ϒ )</t>
    </r>
  </si>
  <si>
    <r>
      <t>Ultimate load carrying capacity(Q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)</t>
    </r>
  </si>
  <si>
    <t>Factor of safety (F.O.S)</t>
  </si>
  <si>
    <t>Allowable load capacity</t>
  </si>
  <si>
    <t>Width of Strip Footing</t>
  </si>
  <si>
    <t>Side of Square Footing</t>
  </si>
  <si>
    <t>Diameter of Circular Footing</t>
  </si>
  <si>
    <t>Length of Rectangular Footing (L)</t>
  </si>
  <si>
    <t>Width of Rectangular Footing (B)</t>
  </si>
  <si>
    <t>Strip Footing</t>
  </si>
  <si>
    <t>Square Footing</t>
  </si>
  <si>
    <t>Circular Footing</t>
  </si>
  <si>
    <t>Rectangular Footing</t>
  </si>
  <si>
    <t>htrt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</si>
</sst>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opLeftCell="A4" workbookViewId="0">
      <selection activeCell="E9" sqref="E9"/>
    </sheetView>
  </sheetViews>
  <sheetFormatPr defaultRowHeight="15"/>
  <cols>
    <col min="1" max="1" width="32.140625" customWidth="1"/>
    <col min="2" max="2" width="18.140625" customWidth="1"/>
    <col min="3" max="4" width="10.5703125" bestFit="1" customWidth="1"/>
  </cols>
  <sheetData>
    <row r="1" spans="1:13" ht="16.5" customHeight="1">
      <c r="C1" t="s">
        <v>0</v>
      </c>
    </row>
    <row r="3" spans="1:13">
      <c r="A3" t="s">
        <v>6</v>
      </c>
      <c r="B3">
        <v>3</v>
      </c>
    </row>
    <row r="4" spans="1:13">
      <c r="A4" t="s">
        <v>7</v>
      </c>
    </row>
    <row r="5" spans="1:13">
      <c r="A5" t="s">
        <v>33</v>
      </c>
      <c r="B5" t="s">
        <v>34</v>
      </c>
      <c r="C5" t="s">
        <v>35</v>
      </c>
      <c r="D5" t="s">
        <v>36</v>
      </c>
      <c r="K5">
        <v>10</v>
      </c>
      <c r="L5">
        <v>30</v>
      </c>
      <c r="M5">
        <v>46</v>
      </c>
    </row>
    <row r="6" spans="1:13">
      <c r="A6" t="s">
        <v>28</v>
      </c>
      <c r="B6" t="s">
        <v>29</v>
      </c>
      <c r="C6" t="s">
        <v>30</v>
      </c>
      <c r="D6" t="s">
        <v>31</v>
      </c>
      <c r="E6" t="s">
        <v>32</v>
      </c>
      <c r="K6" t="s">
        <v>37</v>
      </c>
    </row>
    <row r="7" spans="1:13">
      <c r="A7" t="s">
        <v>1</v>
      </c>
      <c r="B7" t="s">
        <v>33</v>
      </c>
    </row>
    <row r="8" spans="1:13">
      <c r="A8" t="str">
        <f>HLOOKUP(B7,A5:D6,2,FALSE)</f>
        <v>Width of Strip Footing</v>
      </c>
      <c r="B8">
        <v>6</v>
      </c>
    </row>
    <row r="9" spans="1:13">
      <c r="A9" t="str">
        <f>IF(B7=D5,E6,"")</f>
        <v/>
      </c>
      <c r="B9">
        <v>2</v>
      </c>
    </row>
    <row r="10" spans="1:13">
      <c r="A10" t="s">
        <v>1</v>
      </c>
      <c r="B10" t="s">
        <v>2</v>
      </c>
    </row>
    <row r="11" spans="1:13" ht="18">
      <c r="B11" t="s">
        <v>5</v>
      </c>
      <c r="C11" t="s">
        <v>4</v>
      </c>
      <c r="D11" t="s">
        <v>3</v>
      </c>
    </row>
    <row r="12" spans="1:13">
      <c r="A12" t="str">
        <f>A5</f>
        <v>Strip Footing</v>
      </c>
      <c r="B12">
        <v>1</v>
      </c>
      <c r="C12">
        <v>1</v>
      </c>
      <c r="D12">
        <v>1</v>
      </c>
    </row>
    <row r="13" spans="1:13">
      <c r="A13" t="str">
        <f>B5</f>
        <v>Square Footing</v>
      </c>
      <c r="B13">
        <v>1.3</v>
      </c>
      <c r="C13">
        <v>1.2</v>
      </c>
      <c r="D13">
        <v>0.8</v>
      </c>
    </row>
    <row r="14" spans="1:13">
      <c r="A14" t="str">
        <f>C5</f>
        <v>Circular Footing</v>
      </c>
      <c r="B14">
        <v>1.3</v>
      </c>
      <c r="C14">
        <v>1.2</v>
      </c>
      <c r="D14">
        <v>0.6</v>
      </c>
    </row>
    <row r="15" spans="1:13">
      <c r="A15" t="str">
        <f>D5</f>
        <v>Rectangular Footing</v>
      </c>
      <c r="B15" s="1">
        <f>1+0.2*B9/B8</f>
        <v>1.0666666666666667</v>
      </c>
      <c r="C15" s="1">
        <f>1+0.2*B9/B8</f>
        <v>1.0666666666666667</v>
      </c>
      <c r="D15" s="1">
        <f>1-0.4*B9/B8</f>
        <v>0.8666666666666667</v>
      </c>
    </row>
  </sheetData>
  <dataValidations disablePrompts="1" count="2">
    <dataValidation type="list" showInputMessage="1" showErrorMessage="1" sqref="B7">
      <formula1>$A$12:$A$15</formula1>
    </dataValidation>
    <dataValidation showInputMessage="1" showErrorMessage="1" sqref="B8:B9"/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5"/>
  <sheetViews>
    <sheetView tabSelected="1" topLeftCell="A4" workbookViewId="0">
      <selection activeCell="E23" sqref="E23"/>
    </sheetView>
  </sheetViews>
  <sheetFormatPr defaultRowHeight="15"/>
  <cols>
    <col min="1" max="1" width="32.28515625" bestFit="1" customWidth="1"/>
  </cols>
  <sheetData>
    <row r="1" spans="1:2" ht="18">
      <c r="A1" t="s">
        <v>5</v>
      </c>
      <c r="B1">
        <f>IF(input!B7=input!A12,input!B12,IF(input!B7=input!A13,input!B13,IF(input!B7=input!A14,input!B14,IF(input!B7=input!A15,input!B15))))</f>
        <v>1</v>
      </c>
    </row>
    <row r="2" spans="1:2" ht="18">
      <c r="A2" t="s">
        <v>4</v>
      </c>
      <c r="B2">
        <f>IF(input!B7=input!A12,input!C12,IF(input!B7=input!A13,input!C13,IF(input!B7=input!A14,input!C14,IF(input!B7=input!A15,input!C15,))))</f>
        <v>1</v>
      </c>
    </row>
    <row r="3" spans="1:2" ht="18">
      <c r="A3" t="s">
        <v>3</v>
      </c>
      <c r="B3">
        <f>IF(input!B7=input!A12,input!D12,IF(input!B7=input!A13,input!D13,IF(input!B7=input!A14,input!D14,IF(input!B7=input!A15,input!D15,))))</f>
        <v>1</v>
      </c>
    </row>
    <row r="4" spans="1:2" ht="18">
      <c r="A4" t="s">
        <v>8</v>
      </c>
      <c r="B4">
        <v>1.5</v>
      </c>
    </row>
    <row r="5" spans="1:2">
      <c r="A5" t="s">
        <v>9</v>
      </c>
      <c r="B5">
        <v>21.05</v>
      </c>
    </row>
    <row r="6" spans="1:2">
      <c r="B6" t="s">
        <v>10</v>
      </c>
    </row>
    <row r="7" spans="1:2">
      <c r="A7" t="s">
        <v>11</v>
      </c>
      <c r="B7">
        <f>1+(0.2*B4*TAN(RADIANS(45+B5/2)))/input!B3</f>
        <v>1.1456369962963611</v>
      </c>
    </row>
    <row r="8" spans="1:2">
      <c r="A8" t="s">
        <v>12</v>
      </c>
      <c r="B8">
        <f>1+(0.1*B4*TAN(RADIANS(45+B5/2)))/input!B3</f>
        <v>1.0728184981481805</v>
      </c>
    </row>
    <row r="9" spans="1:2">
      <c r="B9" t="s">
        <v>13</v>
      </c>
    </row>
    <row r="10" spans="1:2" ht="18">
      <c r="A10" t="s">
        <v>14</v>
      </c>
      <c r="B10">
        <v>16.600000000000001</v>
      </c>
    </row>
    <row r="11" spans="1:2" ht="18">
      <c r="A11" t="s">
        <v>15</v>
      </c>
      <c r="B11">
        <v>7.34</v>
      </c>
    </row>
    <row r="12" spans="1:2" ht="18">
      <c r="A12" t="s">
        <v>16</v>
      </c>
      <c r="B12">
        <v>6.6</v>
      </c>
    </row>
    <row r="13" spans="1:2">
      <c r="B13" t="s">
        <v>17</v>
      </c>
    </row>
    <row r="14" spans="1:2" ht="18">
      <c r="A14" t="s">
        <v>18</v>
      </c>
      <c r="B14">
        <v>1</v>
      </c>
    </row>
    <row r="15" spans="1:2" ht="18">
      <c r="A15" t="s">
        <v>19</v>
      </c>
      <c r="B15">
        <v>1</v>
      </c>
    </row>
    <row r="16" spans="1:2" ht="18">
      <c r="A16" t="s">
        <v>20</v>
      </c>
      <c r="B16">
        <v>1</v>
      </c>
    </row>
    <row r="17" spans="1:2">
      <c r="A17" t="s">
        <v>22</v>
      </c>
      <c r="B17">
        <v>3.3</v>
      </c>
    </row>
    <row r="18" spans="1:2" ht="18">
      <c r="A18" t="s">
        <v>23</v>
      </c>
      <c r="B18">
        <v>27</v>
      </c>
    </row>
    <row r="19" spans="1:2">
      <c r="A19" t="s">
        <v>24</v>
      </c>
      <c r="B19">
        <v>18</v>
      </c>
    </row>
    <row r="20" spans="1:2">
      <c r="A20" t="s">
        <v>21</v>
      </c>
      <c r="B20">
        <v>1</v>
      </c>
    </row>
    <row r="21" spans="1:2" ht="18">
      <c r="A21" t="s">
        <v>25</v>
      </c>
      <c r="B21">
        <f>B17*B10*B7*B1*B14+B18*(B11-1)*B2*B8*B15+0.5*B19*input!B3*B12*B8*B3*B16*B20</f>
        <v>437.57932154012599</v>
      </c>
    </row>
    <row r="22" spans="1:2">
      <c r="A22" t="s">
        <v>26</v>
      </c>
      <c r="B22">
        <v>2.5</v>
      </c>
    </row>
    <row r="23" spans="1:2">
      <c r="A23" t="s">
        <v>27</v>
      </c>
      <c r="B23">
        <f>B21/B22</f>
        <v>175.0317286160504</v>
      </c>
    </row>
    <row r="25" spans="1:2">
      <c r="B2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OUTPUT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INDERJEET</cp:lastModifiedBy>
  <dcterms:created xsi:type="dcterms:W3CDTF">2014-01-31T04:13:53Z</dcterms:created>
  <dcterms:modified xsi:type="dcterms:W3CDTF">2014-02-03T04:21:43Z</dcterms:modified>
</cp:coreProperties>
</file>