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2"/>
  </bookViews>
  <sheets>
    <sheet name="Sheet3" sheetId="1" state="visible" r:id="rId2"/>
    <sheet name="Sheet4" sheetId="2" state="hidden" r:id="rId3"/>
    <sheet name="WIND CAL 30.5" sheetId="3" state="visible" r:id="rId4"/>
  </sheets>
  <definedNames>
    <definedName function="false" hidden="false" localSheetId="2" name="_xlnm.Print_Area" vbProcedure="false">'WIND CAL 30.5'!$A$1:$D$39</definedName>
    <definedName function="false" hidden="false" localSheetId="2" name="_xlnm.Print_Area" vbProcedure="false">'WIND CAL 30.5'!$A$1:$D$39</definedName>
    <definedName function="false" hidden="false" localSheetId="2" name="_xlnm.Print_Area_0" vbProcedure="false">'WIND CAL 30.5'!$A$1:$D$39</definedName>
  </definedNames>
  <calcPr iterateCount="100" refMode="A1" iterate="false" iterateDelta="0.0001"/>
</workbook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B21" authorId="0">
      <text>
        <r>
          <rPr>
            <b val="true"/>
            <sz val="9"/>
            <color rgb="FF000000"/>
            <rFont val="Tahoma"/>
            <family val="2"/>
            <charset val="1"/>
          </rPr>
          <t>Hint:
</t>
        </r>
        <r>
          <rPr>
            <sz val="9"/>
            <color rgb="FF000000"/>
            <rFont val="Times New Roman"/>
            <family val="1"/>
            <charset val="1"/>
          </rPr>
          <t>CATEGORY 1 : </t>
        </r>
        <r>
          <rPr>
            <sz val="10"/>
            <color rgb="FF000000"/>
            <rFont val="Times New Roman"/>
            <family val="1"/>
            <charset val="1"/>
          </rPr>
          <t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 val="true"/>
            <sz val="9"/>
            <color rgb="FF000000"/>
            <rFont val="Tahoma"/>
            <family val="2"/>
            <charset val="1"/>
          </rPr>
          <t>hint: 
</t>
        </r>
        <r>
          <rPr>
            <sz val="9"/>
            <color rgb="FF000000"/>
            <rFont val="Tahoma"/>
            <family val="2"/>
            <charset val="1"/>
          </rPr>
          <t>CLASS A:  for L &lt; 20m,
CLASS B:  for  20&lt;L&lt;50m,
CLASS C:  for L&gt;50m
</t>
        </r>
      </text>
    </comment>
    <comment ref="B25" authorId="0">
      <text>
        <r>
          <rPr>
            <b val="true"/>
            <sz val="9"/>
            <color rgb="FF000000"/>
            <rFont val="Tahoma"/>
            <family val="2"/>
            <charset val="1"/>
          </rPr>
          <t>Hint:
</t>
        </r>
        <r>
          <rPr>
            <sz val="10"/>
            <color rgb="FF000000"/>
            <rFont val="Tahoma"/>
            <family val="2"/>
            <charset val="1"/>
          </rPr>
          <t>Temporary:  formworks and sheds
Normal : buildings of hoardings
Important: Hospitals, bridges etc.
</t>
        </r>
      </text>
    </comment>
  </commentList>
</comments>
</file>

<file path=xl/sharedStrings.xml><?xml version="1.0" encoding="utf-8"?>
<sst xmlns="http://schemas.openxmlformats.org/spreadsheetml/2006/main" count="81" uniqueCount="62">
  <si>
    <t>WIND LOAD CALCULATION FOR GANTRIES (AS PER IS 875 Part-3 )</t>
  </si>
  <si>
    <t>( SELECT )</t>
  </si>
  <si>
    <t>Vb</t>
  </si>
  <si>
    <t>Zone I </t>
  </si>
  <si>
    <t>TRUSS DIMENSIONS</t>
  </si>
  <si>
    <t>Zone II</t>
  </si>
  <si>
    <r>
      <t>Length of Truss  ( m )     </t>
    </r>
    <r>
      <rPr>
        <b val="true"/>
        <sz val="11"/>
        <color rgb="FF000000"/>
        <rFont val="Calibri"/>
        <family val="2"/>
        <charset val="1"/>
      </rPr>
      <t>   L :</t>
    </r>
  </si>
  <si>
    <t>Zone III</t>
  </si>
  <si>
    <r>
      <t>breadth of Truss ( m )   </t>
    </r>
    <r>
      <rPr>
        <b val="true"/>
        <sz val="11"/>
        <color rgb="FF000000"/>
        <rFont val="Calibri"/>
        <family val="2"/>
        <charset val="1"/>
      </rPr>
      <t>   B :</t>
    </r>
  </si>
  <si>
    <t>Zone IV</t>
  </si>
  <si>
    <r>
      <t>Thickness/width ( m )     </t>
    </r>
    <r>
      <rPr>
        <b val="true"/>
        <sz val="11"/>
        <color rgb="FF000000"/>
        <rFont val="Calibri"/>
        <family val="2"/>
        <charset val="1"/>
      </rPr>
      <t>T :</t>
    </r>
  </si>
  <si>
    <t>Zone V</t>
  </si>
  <si>
    <t>Zone VI</t>
  </si>
  <si>
    <t>Height of Truss  ( m )              (from NGL to Centre of Truss)</t>
  </si>
  <si>
    <t>( SELECT ONE )</t>
  </si>
  <si>
    <t>Category 1</t>
  </si>
  <si>
    <t>SELECT</t>
  </si>
  <si>
    <t>-</t>
  </si>
  <si>
    <t>DESIGN FACTORS </t>
  </si>
  <si>
    <t>Category 2</t>
  </si>
  <si>
    <t>Plain</t>
  </si>
  <si>
    <t>Category 3</t>
  </si>
  <si>
    <t>Cliff/escarment</t>
  </si>
  <si>
    <t> </t>
  </si>
  <si>
    <t>Category 4</t>
  </si>
  <si>
    <t>hills/ridges</t>
  </si>
  <si>
    <t>WIND ZONE (AS PER IS 875-3)</t>
  </si>
  <si>
    <t>REFER TO FIG 1 : IS 875-III</t>
  </si>
  <si>
    <t>select</t>
  </si>
  <si>
    <t>Basic Wind Speed {Vb} for Selected Zone ( m/s ) :</t>
  </si>
  <si>
    <t>Select</t>
  </si>
  <si>
    <t>Edge on ground</t>
  </si>
  <si>
    <t>Temporary</t>
  </si>
  <si>
    <t>Edge above Ground</t>
  </si>
  <si>
    <t>Normal</t>
  </si>
  <si>
    <t>Terrain Category :</t>
  </si>
  <si>
    <t>CLAUSE- 5.3.2.1 : IS 875-III</t>
  </si>
  <si>
    <t>Important</t>
  </si>
  <si>
    <t>CORRESPODING FACTOR :</t>
  </si>
  <si>
    <t>STRUCTURE CLASS :</t>
  </si>
  <si>
    <t>Class B</t>
  </si>
  <si>
    <t>REFER TO TABLE 1 : IS 875-III</t>
  </si>
  <si>
    <t>CORRESPODING RISK FACTOR :</t>
  </si>
  <si>
    <t>TYPE OF STRUCTURE l </t>
  </si>
  <si>
    <t>Class A</t>
  </si>
  <si>
    <t>CLAUSE- 5.3.3.1 : IS 875-III</t>
  </si>
  <si>
    <t>TOPOGRAPHY :</t>
  </si>
  <si>
    <t>Class C</t>
  </si>
  <si>
    <t>TC1</t>
  </si>
  <si>
    <t>TC2</t>
  </si>
  <si>
    <t>TC3</t>
  </si>
  <si>
    <t>TC4</t>
  </si>
  <si>
    <t>TABLE 24 :  875-III</t>
  </si>
  <si>
    <t>CORRESPONDING FORCE COEFFICENT :</t>
  </si>
  <si>
    <t>HOARDING TYPE :</t>
  </si>
  <si>
    <t>PRESSURE DENSITY (N/m2) </t>
  </si>
  <si>
    <t>CLAUSE- 5.4 : IS 875-III</t>
  </si>
  <si>
    <t>TOTAL FORCE (KNs): </t>
  </si>
  <si>
    <t>CLAUSE- 6.2 : IS 875-III</t>
  </si>
  <si>
    <t>No. Of Nodes :</t>
  </si>
  <si>
    <t>AS PER GIVEN TRUSS MODEL</t>
  </si>
  <si>
    <t>Force Per Node (KNs) :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</si>
</sst>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u val="single"/>
      <sz val="12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3F3F76"/>
      <name val="Calibri"/>
      <family val="2"/>
      <charset val="1"/>
    </font>
    <font>
      <sz val="12"/>
      <color rgb="FF000000"/>
      <name val="AR CENA"/>
      <family val="0"/>
      <charset val="1"/>
    </font>
    <font>
      <sz val="16"/>
      <color rgb="FF3F3F76"/>
      <name val="Calibri"/>
      <family val="2"/>
      <charset val="1"/>
    </font>
    <font>
      <sz val="14"/>
      <color rgb="FF3F3F76"/>
      <name val="AR CENA"/>
      <family val="0"/>
      <charset val="1"/>
    </font>
    <font>
      <sz val="11"/>
      <color rgb="FF0070C0"/>
      <name val="Calibri"/>
      <family val="2"/>
      <charset val="1"/>
    </font>
    <font>
      <sz val="11"/>
      <color rgb="FF9C0006"/>
      <name val="Calibri"/>
      <family val="2"/>
      <charset val="1"/>
    </font>
    <font>
      <b val="true"/>
      <sz val="16"/>
      <color rgb="FF9C0006"/>
      <name val="Times New Roman"/>
      <family val="1"/>
      <charset val="1"/>
    </font>
    <font>
      <sz val="11"/>
      <color rgb="FF3F3F76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3F3F76"/>
      <name val="Times New Roman"/>
      <family val="1"/>
      <charset val="1"/>
    </font>
    <font>
      <sz val="12"/>
      <color rgb="FF000000"/>
      <name val="Calibri"/>
      <family val="2"/>
      <charset val="1"/>
    </font>
    <font>
      <sz val="12"/>
      <color rgb="FF9C0006"/>
      <name val="Calibri"/>
      <family val="2"/>
      <charset val="1"/>
    </font>
    <font>
      <sz val="12"/>
      <color rgb="FF000000"/>
      <name val="Times New Roman"/>
      <family val="1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ahoma"/>
      <family val="2"/>
      <charset val="1"/>
    </font>
    <font>
      <sz val="10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7F7F7F"/>
      </left>
      <right/>
      <top/>
      <bottom/>
      <diagonal/>
    </border>
    <border diagonalUp="false" diagonalDown="false">
      <left style="double"/>
      <right style="double"/>
      <top style="double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F3F7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R26" activeCellId="0" sqref="R26"/>
    </sheetView>
  </sheetViews>
  <sheetFormatPr defaultRowHeight="15"/>
  <cols>
    <col collapsed="false" hidden="false" max="1025" min="1" style="0" width="8.425101214574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/>
  <cols>
    <col collapsed="false" hidden="false" max="1025" min="1" style="0" width="8.425101214574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9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65" zoomScaleNormal="110" zoomScalePageLayoutView="65" workbookViewId="0">
      <selection pane="topLeft" activeCell="B37" activeCellId="0" sqref="B37"/>
    </sheetView>
  </sheetViews>
  <sheetFormatPr defaultRowHeight="15"/>
  <cols>
    <col collapsed="false" hidden="false" max="1" min="1" style="0" width="27.1457489878542"/>
    <col collapsed="false" hidden="false" max="2" min="2" style="0" width="20.7085020242915"/>
    <col collapsed="false" hidden="false" max="3" min="3" style="0" width="12.7125506072875"/>
    <col collapsed="false" hidden="false" max="4" min="4" style="0" width="23.1457489878542"/>
    <col collapsed="false" hidden="false" max="5" min="5" style="0" width="16.7125506072875"/>
    <col collapsed="false" hidden="false" max="6" min="6" style="0" width="8.4251012145749"/>
    <col collapsed="false" hidden="false" max="7" min="7" style="0" width="12.1417004048583"/>
    <col collapsed="false" hidden="false" max="8" min="8" style="0" width="23.5748987854251"/>
    <col collapsed="false" hidden="false" max="10" min="9" style="0" width="8.4251012145749"/>
    <col collapsed="false" hidden="false" max="11" min="11" style="0" width="15.5668016194332"/>
    <col collapsed="false" hidden="false" max="1025" min="12" style="0" width="8.4251012145749"/>
  </cols>
  <sheetData>
    <row r="1" customFormat="false" ht="20.25" hidden="false" customHeight="true" outlineLevel="0" collapsed="false">
      <c r="A1" s="1" t="s">
        <v>0</v>
      </c>
      <c r="B1" s="1"/>
      <c r="C1" s="1"/>
      <c r="D1" s="1"/>
    </row>
    <row r="2" customFormat="false" ht="20.25" hidden="false" customHeight="true" outlineLevel="0" collapsed="false">
      <c r="A2" s="1"/>
      <c r="B2" s="1"/>
      <c r="C2" s="1"/>
      <c r="D2" s="1"/>
      <c r="H2" s="0" t="s">
        <v>1</v>
      </c>
      <c r="I2" s="0" t="s">
        <v>2</v>
      </c>
    </row>
    <row r="3" customFormat="false" ht="14.25" hidden="false" customHeight="true" outlineLevel="0" collapsed="false">
      <c r="A3" s="2"/>
      <c r="B3" s="2"/>
      <c r="C3" s="2"/>
      <c r="D3" s="2"/>
      <c r="H3" s="0" t="s">
        <v>3</v>
      </c>
      <c r="I3" s="0" t="n">
        <v>33</v>
      </c>
    </row>
    <row r="4" customFormat="false" ht="21" hidden="false" customHeight="true" outlineLevel="0" collapsed="false">
      <c r="A4" s="3" t="s">
        <v>4</v>
      </c>
      <c r="B4" s="3"/>
      <c r="H4" s="0" t="s">
        <v>5</v>
      </c>
      <c r="I4" s="0" t="n">
        <v>39</v>
      </c>
    </row>
    <row r="5" customFormat="false" ht="15" hidden="false" customHeight="false" outlineLevel="0" collapsed="false">
      <c r="A5" s="4" t="s">
        <v>6</v>
      </c>
      <c r="B5" s="5" t="n">
        <v>30.5</v>
      </c>
      <c r="H5" s="0" t="s">
        <v>7</v>
      </c>
      <c r="I5" s="0" t="n">
        <v>44</v>
      </c>
    </row>
    <row r="6" customFormat="false" ht="15" hidden="false" customHeight="false" outlineLevel="0" collapsed="false">
      <c r="A6" s="0" t="s">
        <v>8</v>
      </c>
      <c r="B6" s="6" t="n">
        <v>1.9</v>
      </c>
      <c r="H6" s="0" t="s">
        <v>9</v>
      </c>
      <c r="I6" s="0" t="n">
        <v>47</v>
      </c>
    </row>
    <row r="7" customFormat="false" ht="15" hidden="false" customHeight="false" outlineLevel="0" collapsed="false">
      <c r="A7" s="0" t="s">
        <v>10</v>
      </c>
      <c r="B7" s="6" t="n">
        <v>0.9</v>
      </c>
      <c r="H7" s="0" t="s">
        <v>11</v>
      </c>
      <c r="I7" s="0" t="n">
        <v>50</v>
      </c>
    </row>
    <row r="8" customFormat="false" ht="15" hidden="false" customHeight="false" outlineLevel="0" collapsed="false">
      <c r="H8" s="0" t="s">
        <v>12</v>
      </c>
      <c r="I8" s="0" t="n">
        <v>55</v>
      </c>
    </row>
    <row r="9" customFormat="false" ht="15" hidden="false" customHeight="true" outlineLevel="0" collapsed="false">
      <c r="A9" s="7" t="s">
        <v>13</v>
      </c>
      <c r="B9" s="8" t="n">
        <v>7</v>
      </c>
    </row>
    <row r="10" customFormat="false" ht="32.25" hidden="false" customHeight="true" outlineLevel="0" collapsed="false">
      <c r="A10" s="7"/>
      <c r="B10" s="8"/>
      <c r="H10" s="0" t="s">
        <v>14</v>
      </c>
    </row>
    <row r="11" customFormat="false" ht="15" hidden="false" customHeight="false" outlineLevel="0" collapsed="false">
      <c r="H11" s="0" t="s">
        <v>15</v>
      </c>
      <c r="K11" s="0" t="s">
        <v>16</v>
      </c>
      <c r="L11" s="0" t="s">
        <v>17</v>
      </c>
    </row>
    <row r="12" customFormat="false" ht="15" hidden="false" customHeight="true" outlineLevel="0" collapsed="false">
      <c r="A12" s="9" t="s">
        <v>18</v>
      </c>
      <c r="B12" s="9"/>
      <c r="H12" s="0" t="s">
        <v>19</v>
      </c>
      <c r="K12" s="0" t="s">
        <v>20</v>
      </c>
      <c r="L12" s="0" t="n">
        <v>1</v>
      </c>
    </row>
    <row r="13" customFormat="false" ht="15" hidden="false" customHeight="false" outlineLevel="0" collapsed="false">
      <c r="A13" s="9"/>
      <c r="B13" s="9"/>
      <c r="H13" s="0" t="s">
        <v>21</v>
      </c>
      <c r="K13" s="0" t="s">
        <v>22</v>
      </c>
      <c r="L13" s="0" t="n">
        <v>1.15</v>
      </c>
    </row>
    <row r="14" customFormat="false" ht="15" hidden="false" customHeight="false" outlineLevel="0" collapsed="false">
      <c r="A14" s="0" t="s">
        <v>23</v>
      </c>
      <c r="H14" s="0" t="s">
        <v>24</v>
      </c>
      <c r="K14" s="0" t="s">
        <v>25</v>
      </c>
      <c r="L14" s="0" t="n">
        <v>1.2</v>
      </c>
    </row>
    <row r="15" customFormat="false" ht="15" hidden="false" customHeight="false" outlineLevel="0" collapsed="false">
      <c r="A15" s="10" t="s">
        <v>26</v>
      </c>
      <c r="B15" s="11" t="s">
        <v>9</v>
      </c>
      <c r="C15" s="12" t="s">
        <v>27</v>
      </c>
      <c r="D15" s="12"/>
    </row>
    <row r="16" customFormat="false" ht="15" hidden="false" customHeight="false" outlineLevel="0" collapsed="false">
      <c r="A16" s="10"/>
      <c r="B16" s="11"/>
    </row>
    <row r="17" customFormat="false" ht="15" hidden="false" customHeight="false" outlineLevel="0" collapsed="false">
      <c r="K17" s="0" t="s">
        <v>28</v>
      </c>
      <c r="L17" s="0" t="s">
        <v>17</v>
      </c>
    </row>
    <row r="18" customFormat="false" ht="15" hidden="false" customHeight="true" outlineLevel="0" collapsed="false">
      <c r="A18" s="13" t="s">
        <v>29</v>
      </c>
      <c r="B18" s="14" t="n">
        <f aca="false">VLOOKUP(B15,H3:I8,2,)</f>
        <v>47</v>
      </c>
      <c r="H18" s="0" t="s">
        <v>30</v>
      </c>
      <c r="I18" s="0" t="s">
        <v>17</v>
      </c>
      <c r="K18" s="0" t="s">
        <v>31</v>
      </c>
      <c r="L18" s="0" t="n">
        <v>1.4</v>
      </c>
    </row>
    <row r="19" customFormat="false" ht="15" hidden="false" customHeight="false" outlineLevel="0" collapsed="false">
      <c r="A19" s="13"/>
      <c r="B19" s="14"/>
      <c r="H19" s="0" t="s">
        <v>32</v>
      </c>
      <c r="I19" s="0" t="n">
        <v>0.75</v>
      </c>
      <c r="K19" s="0" t="s">
        <v>33</v>
      </c>
      <c r="L19" s="0" t="n">
        <v>1.4</v>
      </c>
    </row>
    <row r="20" customFormat="false" ht="15" hidden="false" customHeight="false" outlineLevel="0" collapsed="false">
      <c r="H20" s="0" t="s">
        <v>34</v>
      </c>
      <c r="I20" s="0" t="n">
        <v>1</v>
      </c>
    </row>
    <row r="21" customFormat="false" ht="15" hidden="false" customHeight="false" outlineLevel="0" collapsed="false">
      <c r="A21" s="15" t="s">
        <v>35</v>
      </c>
      <c r="B21" s="16" t="s">
        <v>19</v>
      </c>
      <c r="C21" s="12" t="s">
        <v>36</v>
      </c>
      <c r="D21" s="12"/>
      <c r="H21" s="0" t="s">
        <v>37</v>
      </c>
      <c r="I21" s="0" t="n">
        <v>1.07</v>
      </c>
    </row>
    <row r="22" customFormat="false" ht="15.75" hidden="false" customHeight="false" outlineLevel="0" collapsed="false">
      <c r="A22" s="12" t="s">
        <v>36</v>
      </c>
      <c r="B22" s="12"/>
      <c r="C22" s="17" t="s">
        <v>38</v>
      </c>
      <c r="D22" s="17"/>
    </row>
    <row r="23" customFormat="false" ht="15.75" hidden="false" customHeight="false" outlineLevel="0" collapsed="false">
      <c r="A23" s="18" t="s">
        <v>39</v>
      </c>
      <c r="B23" s="19" t="s">
        <v>40</v>
      </c>
      <c r="C23" s="20"/>
      <c r="D23" s="21" t="n">
        <f aca="false">IF(B21=H11,I31,IF(B21=H12,K31,IF(B21=H13,M31,IF(B21=H14,O31,"-"))))</f>
        <v>0.98</v>
      </c>
    </row>
    <row r="24" customFormat="false" ht="15.75" hidden="false" customHeight="false" outlineLevel="0" collapsed="false">
      <c r="A24" s="12" t="s">
        <v>41</v>
      </c>
      <c r="B24" s="12"/>
      <c r="C24" s="17" t="s">
        <v>42</v>
      </c>
      <c r="D24" s="17"/>
      <c r="H24" s="0" t="s">
        <v>30</v>
      </c>
    </row>
    <row r="25" s="20" customFormat="true" ht="15.75" hidden="false" customHeight="false" outlineLevel="0" collapsed="false">
      <c r="A25" s="18" t="s">
        <v>43</v>
      </c>
      <c r="B25" s="19" t="s">
        <v>34</v>
      </c>
      <c r="D25" s="22" t="n">
        <f aca="false">VLOOKUP(B25,H18:I21,2,0)</f>
        <v>1</v>
      </c>
      <c r="H25" s="20" t="s">
        <v>44</v>
      </c>
    </row>
    <row r="26" customFormat="false" ht="15.75" hidden="false" customHeight="false" outlineLevel="0" collapsed="false">
      <c r="A26" s="12" t="s">
        <v>45</v>
      </c>
      <c r="B26" s="12"/>
      <c r="C26" s="17" t="s">
        <v>38</v>
      </c>
      <c r="D26" s="17"/>
      <c r="H26" s="0" t="s">
        <v>40</v>
      </c>
    </row>
    <row r="27" customFormat="false" ht="15" hidden="false" customHeight="false" outlineLevel="0" collapsed="false">
      <c r="A27" s="15" t="s">
        <v>46</v>
      </c>
      <c r="B27" s="16" t="s">
        <v>20</v>
      </c>
      <c r="D27" s="21" t="n">
        <f aca="false">VLOOKUP(B27,K11:L14,2,)</f>
        <v>1</v>
      </c>
      <c r="H27" s="0" t="s">
        <v>47</v>
      </c>
      <c r="I27" s="23" t="s">
        <v>48</v>
      </c>
      <c r="J27" s="23"/>
      <c r="K27" s="23" t="s">
        <v>49</v>
      </c>
      <c r="L27" s="23"/>
      <c r="M27" s="23" t="s">
        <v>50</v>
      </c>
      <c r="N27" s="23"/>
      <c r="O27" s="23" t="s">
        <v>51</v>
      </c>
      <c r="P27" s="23"/>
    </row>
    <row r="28" customFormat="false" ht="15" hidden="false" customHeight="true" outlineLevel="0" collapsed="false">
      <c r="A28" s="12" t="s">
        <v>52</v>
      </c>
      <c r="B28" s="12"/>
      <c r="C28" s="24" t="s">
        <v>53</v>
      </c>
      <c r="D28" s="24"/>
      <c r="I28" s="0" t="s">
        <v>40</v>
      </c>
      <c r="J28" s="23" t="n">
        <v>1.03</v>
      </c>
      <c r="K28" s="0" t="s">
        <v>40</v>
      </c>
      <c r="L28" s="23" t="n">
        <v>0.98</v>
      </c>
      <c r="M28" s="0" t="s">
        <v>40</v>
      </c>
      <c r="N28" s="23" t="n">
        <v>0.88</v>
      </c>
      <c r="O28" s="0" t="s">
        <v>40</v>
      </c>
      <c r="P28" s="23" t="n">
        <v>0.76</v>
      </c>
    </row>
    <row r="29" customFormat="false" ht="15.75" hidden="false" customHeight="false" outlineLevel="0" collapsed="false">
      <c r="A29" s="18" t="s">
        <v>54</v>
      </c>
      <c r="B29" s="16" t="s">
        <v>33</v>
      </c>
      <c r="D29" s="25" t="n">
        <f aca="false">VLOOKUP(B29,K17:L19,2,)</f>
        <v>1.4</v>
      </c>
      <c r="I29" s="0" t="s">
        <v>47</v>
      </c>
      <c r="J29" s="23" t="n">
        <v>0.99</v>
      </c>
      <c r="K29" s="0" t="s">
        <v>47</v>
      </c>
      <c r="L29" s="23" t="n">
        <v>0.93</v>
      </c>
      <c r="M29" s="0" t="s">
        <v>47</v>
      </c>
      <c r="N29" s="23" t="n">
        <v>0.82</v>
      </c>
      <c r="O29" s="0" t="s">
        <v>47</v>
      </c>
      <c r="P29" s="23" t="n">
        <v>0.67</v>
      </c>
    </row>
    <row r="31" customFormat="false" ht="15" hidden="false" customHeight="false" outlineLevel="0" collapsed="false">
      <c r="A31" s="18" t="s">
        <v>55</v>
      </c>
      <c r="B31" s="26" t="n">
        <f aca="false">0.6*(B18*D25*D23*D27)*(B18*D25*D27*D23)*D29</f>
        <v>1782.079824</v>
      </c>
      <c r="C31" s="12" t="s">
        <v>56</v>
      </c>
      <c r="D31" s="12"/>
      <c r="I31" s="0" t="n">
        <f aca="false">VLOOKUP(B23,I28:J29,2,)</f>
        <v>1.03</v>
      </c>
      <c r="K31" s="0" t="n">
        <f aca="false">VLOOKUP(B23,K28:L29,2,)</f>
        <v>0.98</v>
      </c>
      <c r="M31" s="0" t="n">
        <f aca="false">VLOOKUP(B23,M28:N29,2,)</f>
        <v>0.88</v>
      </c>
      <c r="O31" s="0" t="n">
        <f aca="false">VLOOKUP(B23,O28:P29,2,)</f>
        <v>0.76</v>
      </c>
    </row>
    <row r="33" customFormat="false" ht="15.75" hidden="false" customHeight="true" outlineLevel="0" collapsed="false">
      <c r="A33" s="27" t="s">
        <v>57</v>
      </c>
      <c r="B33" s="28" t="n">
        <f aca="false">(B31*B5*B6)/1000</f>
        <v>103.2715258008</v>
      </c>
      <c r="C33" s="12" t="s">
        <v>58</v>
      </c>
      <c r="D33" s="12"/>
    </row>
    <row r="34" customFormat="false" ht="15" hidden="false" customHeight="true" outlineLevel="0" collapsed="false">
      <c r="A34" s="27"/>
      <c r="B34" s="28"/>
      <c r="C34" s="29"/>
      <c r="D34" s="29"/>
    </row>
    <row r="35" customFormat="false" ht="15.75" hidden="false" customHeight="false" outlineLevel="0" collapsed="false">
      <c r="A35" s="30"/>
    </row>
    <row r="36" customFormat="false" ht="15.75" hidden="false" customHeight="false" outlineLevel="0" collapsed="false">
      <c r="A36" s="31" t="s">
        <v>59</v>
      </c>
      <c r="B36" s="6" t="n">
        <v>81</v>
      </c>
      <c r="C36" s="12" t="s">
        <v>60</v>
      </c>
      <c r="D36" s="12"/>
    </row>
    <row r="38" customFormat="false" ht="15.75" hidden="false" customHeight="true" outlineLevel="0" collapsed="false">
      <c r="A38" s="27" t="s">
        <v>61</v>
      </c>
      <c r="B38" s="32" t="n">
        <f aca="false">(B33/B36)</f>
        <v>1.27495710865185</v>
      </c>
    </row>
    <row r="39" customFormat="false" ht="15.75" hidden="false" customHeight="false" outlineLevel="0" collapsed="false">
      <c r="A39" s="27"/>
      <c r="B39" s="32"/>
    </row>
  </sheetData>
  <mergeCells count="26">
    <mergeCell ref="A1:D2"/>
    <mergeCell ref="A4:B4"/>
    <mergeCell ref="A9:A10"/>
    <mergeCell ref="B9:B10"/>
    <mergeCell ref="A12:B13"/>
    <mergeCell ref="A15:A16"/>
    <mergeCell ref="B15:B16"/>
    <mergeCell ref="C15:D15"/>
    <mergeCell ref="A18:A19"/>
    <mergeCell ref="B18:B19"/>
    <mergeCell ref="C21:D21"/>
    <mergeCell ref="A22:B22"/>
    <mergeCell ref="C22:D22"/>
    <mergeCell ref="A24:B24"/>
    <mergeCell ref="C24:D24"/>
    <mergeCell ref="A26:B26"/>
    <mergeCell ref="C26:D26"/>
    <mergeCell ref="A28:B28"/>
    <mergeCell ref="C28:D28"/>
    <mergeCell ref="C31:D31"/>
    <mergeCell ref="A33:A34"/>
    <mergeCell ref="B33:B34"/>
    <mergeCell ref="C33:D33"/>
    <mergeCell ref="C36:D36"/>
    <mergeCell ref="A38:A39"/>
    <mergeCell ref="B38:B39"/>
  </mergeCells>
  <dataValidations count="9">
    <dataValidation allowBlank="true" operator="between" showDropDown="false" showErrorMessage="true" showInputMessage="true" sqref="B25" type="list">
      <formula1>$H$18:$H$21</formula1>
      <formula2>0</formula2>
    </dataValidation>
    <dataValidation allowBlank="true" operator="between" showDropDown="false" showErrorMessage="true" showInputMessage="true" sqref="B23" type="list">
      <formula1>$H$24:$H$27</formula1>
      <formula2>0</formula2>
    </dataValidation>
    <dataValidation allowBlank="true" operator="between" showDropDown="false" showErrorMessage="true" showInputMessage="true" sqref="B36" type="whole">
      <formula1>0</formula1>
      <formula2>10000</formula2>
    </dataValidation>
    <dataValidation allowBlank="true" operator="between" showDropDown="false" showErrorMessage="true" showInputMessage="true" sqref="B29" type="list">
      <formula1>$K$17:$K$19</formula1>
      <formula2>0</formula2>
    </dataValidation>
    <dataValidation allowBlank="true" operator="between" showDropDown="false" showErrorMessage="true" showInputMessage="true" sqref="B21" type="list">
      <formula1>$H$10:$H$14</formula1>
      <formula2>0</formula2>
    </dataValidation>
    <dataValidation allowBlank="true" operator="between" showDropDown="false" showErrorMessage="true" showInputMessage="true" sqref="B15" type="list">
      <formula1>$H$2:$H$8</formula1>
      <formula2>0</formula2>
    </dataValidation>
    <dataValidation allowBlank="true" operator="between" showDropDown="false" showErrorMessage="true" showInputMessage="true" sqref="B5:B6 B9:B10" type="decimal">
      <formula1>0</formula1>
      <formula2>100000</formula2>
    </dataValidation>
    <dataValidation allowBlank="true" operator="between" showDropDown="false" showErrorMessage="true" showInputMessage="true" sqref="B7" type="decimal">
      <formula1>0</formula1>
      <formula2>10000</formula2>
    </dataValidation>
    <dataValidation allowBlank="true" operator="between" showDropDown="false" showErrorMessage="true" showInputMessage="true" sqref="B27" type="list">
      <formula1>$K$11:$K$14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4" man="true" max="65535" min="0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7604</TotalTime>
  <Application>LibreOffice/4.4.2.2$Linux_X86_64 LibreOffice_project/40m0$Build-2</Applicat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2015-08-04T09:23:53Z</dcterms:created>
  <dc:creator>HP</dc:creator>
  <dc:language>en-IN</dc:language>
  <cp:lastModifiedBy>H.S.Rai </cp:lastModifiedBy>
  <cp:lastPrinted>2015-08-07T07:05:32Z</cp:lastPrinted>
  <dcterms:modified xsi:type="dcterms:W3CDTF">2015-09-27T13:27:05Z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