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30" windowWidth="20115" windowHeight="8010" tabRatio="724" firstSheet="2" activeTab="2"/>
  </bookViews>
  <sheets>
    <sheet name="Sheet3" sheetId="3" state="hidden" r:id="rId1"/>
    <sheet name="Sheet4" sheetId="4" state="hidden" r:id="rId2"/>
    <sheet name="WIND CAL 30.5" sheetId="9" r:id="rId3"/>
  </sheets>
  <definedNames>
    <definedName name="_xlnm.Print_Area" localSheetId="2">'WIND CAL 30.5'!$A$1:$D$36</definedName>
  </definedNames>
  <calcPr calcId="124519"/>
</workbook>
</file>

<file path=xl/calcChain.xml><?xml version="1.0" encoding="utf-8"?>
<calcChain xmlns="http://schemas.openxmlformats.org/spreadsheetml/2006/main">
  <c r="O31" i="9"/>
  <c r="M31"/>
  <c r="K31"/>
  <c r="D23" s="1"/>
  <c r="I31"/>
  <c r="D27"/>
  <c r="D25"/>
  <c r="B18"/>
  <c r="B31" l="1"/>
  <c r="B33" s="1"/>
</calcChain>
</file>

<file path=xl/comments1.xml><?xml version="1.0" encoding="utf-8"?>
<comments xmlns="http://schemas.openxmlformats.org/spreadsheetml/2006/main">
  <authors>
    <author>HP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9"/>
            <color indexed="81"/>
            <rFont val="Times New Roman"/>
            <family val="1"/>
          </rPr>
          <t xml:space="preserve">CATEGORY 1 : </t>
        </r>
        <r>
          <rPr>
            <sz val="10"/>
            <color indexed="81"/>
            <rFont val="Times New Roman"/>
            <family val="1"/>
          </rPr>
          <t xml:space="preserve"> No obstruction nearby and Open terrain
CATEGORY 2 :  Open Terrain with well scattered Obstruction nearby
CATEGORY 3 :  With closely spaced obstructions and buildings
CATEGPRY 4 :  Terrain with numerous closely spaced obstructions.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hint: 
</t>
        </r>
        <r>
          <rPr>
            <sz val="9"/>
            <color indexed="81"/>
            <rFont val="Tahoma"/>
            <family val="2"/>
          </rPr>
          <t xml:space="preserve">CLASS A:  for L &lt; 20m,
CLASS B:  for  20&lt;L&lt;50m,
CLASS C:  for L&gt;50m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10"/>
            <color indexed="81"/>
            <rFont val="Tahoma"/>
            <family val="2"/>
          </rPr>
          <t xml:space="preserve">Temporary:  formworks and sheds
Normal : buildings of hoardings
Important: Hospitals, bridges etc.
</t>
        </r>
      </text>
    </comment>
  </commentList>
</comments>
</file>

<file path=xl/sharedStrings.xml><?xml version="1.0" encoding="utf-8"?>
<sst xmlns="http://schemas.openxmlformats.org/spreadsheetml/2006/main" count="82" uniqueCount="62">
  <si>
    <t>TRUSS DIMENSIONS</t>
  </si>
  <si>
    <t>Height of Truss  ( m )              (from NGL to Centre of Truss)</t>
  </si>
  <si>
    <r>
      <t xml:space="preserve">Length of Truss  ( m )     </t>
    </r>
    <r>
      <rPr>
        <b/>
        <sz val="11"/>
        <color theme="1"/>
        <rFont val="Calibri"/>
        <family val="2"/>
        <scheme val="minor"/>
      </rPr>
      <t xml:space="preserve">   L :</t>
    </r>
  </si>
  <si>
    <r>
      <t xml:space="preserve">breadth of Truss ( m )   </t>
    </r>
    <r>
      <rPr>
        <b/>
        <sz val="11"/>
        <color theme="1"/>
        <rFont val="Calibri"/>
        <family val="2"/>
        <scheme val="minor"/>
      </rPr>
      <t xml:space="preserve">   B :</t>
    </r>
  </si>
  <si>
    <t xml:space="preserve"> </t>
  </si>
  <si>
    <t>( SELECT )</t>
  </si>
  <si>
    <t xml:space="preserve">Zone I </t>
  </si>
  <si>
    <t>Zone II</t>
  </si>
  <si>
    <t>Zone III</t>
  </si>
  <si>
    <t>Zone IV</t>
  </si>
  <si>
    <t>Zone V</t>
  </si>
  <si>
    <t>Zone VI</t>
  </si>
  <si>
    <t>Vb</t>
  </si>
  <si>
    <t>Basic Wind Speed {Vb} for Selected Zone ( m/s ) :</t>
  </si>
  <si>
    <t>Terrain Category :</t>
  </si>
  <si>
    <t>Category 3</t>
  </si>
  <si>
    <t>Category 4</t>
  </si>
  <si>
    <t>Category 1</t>
  </si>
  <si>
    <t>Category 2</t>
  </si>
  <si>
    <t>( SELECT ONE )</t>
  </si>
  <si>
    <t xml:space="preserve">DESIGN FACTORS </t>
  </si>
  <si>
    <t xml:space="preserve">TYPE OF STRUCTURE l </t>
  </si>
  <si>
    <t>Temporary</t>
  </si>
  <si>
    <t>Normal</t>
  </si>
  <si>
    <t>Important</t>
  </si>
  <si>
    <t>CORRESPODING RISK FACTOR :</t>
  </si>
  <si>
    <t>STRUCTURE CLASS :</t>
  </si>
  <si>
    <t>Class A</t>
  </si>
  <si>
    <t>Class B</t>
  </si>
  <si>
    <t>Class C</t>
  </si>
  <si>
    <t>SELECT</t>
  </si>
  <si>
    <t>Select</t>
  </si>
  <si>
    <t>TC1</t>
  </si>
  <si>
    <t>TC2</t>
  </si>
  <si>
    <t>TC3</t>
  </si>
  <si>
    <t>TC4</t>
  </si>
  <si>
    <t>CORRESPODING FACTOR :</t>
  </si>
  <si>
    <t>TOPOGRAPHY :</t>
  </si>
  <si>
    <t>Plain</t>
  </si>
  <si>
    <t>Cliff/escarment</t>
  </si>
  <si>
    <t>hills/ridges</t>
  </si>
  <si>
    <t>-</t>
  </si>
  <si>
    <t>HOARDING TYPE :</t>
  </si>
  <si>
    <t>select</t>
  </si>
  <si>
    <t>Edge on ground</t>
  </si>
  <si>
    <t>Edge above Ground</t>
  </si>
  <si>
    <t>CORRESPONDING FORCE COEFFICENT :</t>
  </si>
  <si>
    <t xml:space="preserve">TOTAL FORCE (KNs): </t>
  </si>
  <si>
    <t>WIND ZONE (AS PER IS 875-3)</t>
  </si>
  <si>
    <r>
      <t xml:space="preserve">Thickness/width ( m )     </t>
    </r>
    <r>
      <rPr>
        <b/>
        <sz val="11"/>
        <color theme="1"/>
        <rFont val="Calibri"/>
        <family val="2"/>
        <scheme val="minor"/>
      </rPr>
      <t>T :</t>
    </r>
  </si>
  <si>
    <t xml:space="preserve">PRESSURE DENSITY (N/m2) </t>
  </si>
  <si>
    <t>CLAUSE- 5.3.2.1 : IS 875-III</t>
  </si>
  <si>
    <t>REFER TO TABLE 1 : IS 875-III</t>
  </si>
  <si>
    <t>CLAUSE- 5.3.3.1 : IS 875-III</t>
  </si>
  <si>
    <t>CLAUSE- 5.4 : IS 875-III</t>
  </si>
  <si>
    <t>REFER TO FIG 1 : IS 875-III</t>
  </si>
  <si>
    <t>TABLE 24 :  875-III</t>
  </si>
  <si>
    <t>CLAUSE- 6.2 : IS 875-III</t>
  </si>
  <si>
    <t>WIND LOAD CALCULATION FOR GANTRIES (AS PER IS 875 Part-3 )</t>
  </si>
  <si>
    <t>FORCE ON INTERNAL NODE</t>
  </si>
  <si>
    <t>FORCE ON EXTERNAL NODE</t>
  </si>
  <si>
    <t>KN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</si>
</sst>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 CENA"/>
    </font>
    <font>
      <sz val="16"/>
      <color rgb="FF3F3F76"/>
      <name val="Calibri"/>
      <family val="2"/>
      <scheme val="minor"/>
    </font>
    <font>
      <sz val="14"/>
      <color rgb="FF3F3F76"/>
      <name val="AR CENA"/>
    </font>
    <font>
      <sz val="12"/>
      <color rgb="FF9C0006"/>
      <name val="Calibri"/>
      <family val="2"/>
      <scheme val="minor"/>
    </font>
    <font>
      <b/>
      <sz val="16"/>
      <color rgb="FF9C0006"/>
      <name val="Times New Roman"/>
      <family val="1"/>
    </font>
    <font>
      <sz val="10"/>
      <color indexed="81"/>
      <name val="Times New Roman"/>
      <family val="1"/>
    </font>
    <font>
      <sz val="9"/>
      <color indexed="81"/>
      <name val="Times New Roman"/>
      <family val="1"/>
    </font>
    <font>
      <sz val="12"/>
      <color rgb="FF3F3F76"/>
      <name val="Times New Roman"/>
      <family val="1"/>
    </font>
    <font>
      <sz val="11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darkHorizontal">
        <bgColor rgb="FFFFFF00"/>
      </patternFill>
    </fill>
    <fill>
      <gradientFill degree="45">
        <stop position="0">
          <color theme="9" tint="0.40000610370189521"/>
        </stop>
        <stop position="1">
          <color theme="4" tint="0.59999389629810485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2" fillId="4" borderId="0"/>
    <xf numFmtId="2" fontId="12" fillId="5" borderId="2">
      <alignment horizontal="center" vertical="center"/>
    </xf>
    <xf numFmtId="0" fontId="11" fillId="6" borderId="2">
      <alignment horizontal="center" vertical="center"/>
    </xf>
    <xf numFmtId="1" fontId="14" fillId="7" borderId="0">
      <alignment horizontal="center"/>
    </xf>
    <xf numFmtId="0" fontId="2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3" fillId="3" borderId="1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3" borderId="1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" xfId="2" applyFont="1" applyAlignment="1">
      <alignment horizontal="center" vertical="center"/>
    </xf>
    <xf numFmtId="0" fontId="22" fillId="3" borderId="1" xfId="2" applyFont="1" applyAlignment="1">
      <alignment horizontal="center" vertical="center"/>
    </xf>
    <xf numFmtId="0" fontId="3" fillId="2" borderId="11" xfId="1" applyBorder="1" applyAlignment="1">
      <alignment horizontal="center" vertical="center"/>
    </xf>
    <xf numFmtId="0" fontId="3" fillId="2" borderId="0" xfId="1" applyAlignment="1">
      <alignment horizontal="center" vertical="center"/>
    </xf>
    <xf numFmtId="0" fontId="18" fillId="2" borderId="0" xfId="1" applyFont="1" applyAlignment="1">
      <alignment horizontal="center" vertical="center"/>
    </xf>
    <xf numFmtId="2" fontId="3" fillId="2" borderId="0" xfId="1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3" borderId="10" xfId="2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6" borderId="2" xfId="5" applyFo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3" borderId="9" xfId="2" applyFont="1" applyBorder="1" applyAlignment="1">
      <alignment horizontal="center" vertical="center"/>
    </xf>
    <xf numFmtId="0" fontId="16" fillId="3" borderId="10" xfId="2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 wrapText="1"/>
    </xf>
    <xf numFmtId="0" fontId="24" fillId="0" borderId="8" xfId="7" applyFont="1" applyBorder="1" applyAlignment="1">
      <alignment horizontal="center" vertical="center" wrapText="1"/>
    </xf>
    <xf numFmtId="0" fontId="24" fillId="0" borderId="3" xfId="7" applyFont="1" applyBorder="1" applyAlignment="1">
      <alignment horizontal="center" vertical="center" wrapText="1"/>
    </xf>
    <xf numFmtId="0" fontId="24" fillId="0" borderId="4" xfId="7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3" borderId="9" xfId="2" applyFont="1" applyBorder="1" applyAlignment="1">
      <alignment horizontal="center" vertical="center"/>
    </xf>
    <xf numFmtId="0" fontId="17" fillId="3" borderId="10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18" fillId="2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2" borderId="0" xfId="1" applyFont="1" applyAlignment="1">
      <alignment horizontal="center" vertical="center"/>
    </xf>
  </cellXfs>
  <cellStyles count="8">
    <cellStyle name="Bad" xfId="1" builtinId="27"/>
    <cellStyle name="Input" xfId="2" builtinId="20"/>
    <cellStyle name="Normal" xfId="0" builtinId="0"/>
    <cellStyle name="Style 1" xfId="3"/>
    <cellStyle name="Style 2" xfId="4"/>
    <cellStyle name="Style 3" xfId="5"/>
    <cellStyle name="Style 4" xfId="6"/>
    <cellStyle name="Warning Text" xfId="7" builtin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tabSelected="1" view="pageBreakPreview" zoomScaleNormal="110" zoomScaleSheetLayoutView="100" workbookViewId="0">
      <selection activeCell="C36" sqref="C36"/>
    </sheetView>
  </sheetViews>
  <sheetFormatPr defaultRowHeight="15"/>
  <cols>
    <col min="1" max="1" width="27.140625" customWidth="1"/>
    <col min="2" max="2" width="20.7109375" customWidth="1"/>
    <col min="3" max="3" width="12.7109375" customWidth="1"/>
    <col min="4" max="4" width="23.140625" customWidth="1"/>
    <col min="5" max="5" width="16.7109375" customWidth="1"/>
    <col min="7" max="7" width="12.140625" customWidth="1"/>
    <col min="8" max="8" width="23.5703125" customWidth="1"/>
    <col min="11" max="11" width="15.5703125" customWidth="1"/>
  </cols>
  <sheetData>
    <row r="1" spans="1:12" ht="20.25" customHeight="1">
      <c r="A1" s="24" t="s">
        <v>58</v>
      </c>
      <c r="B1" s="24"/>
      <c r="C1" s="24"/>
      <c r="D1" s="24"/>
    </row>
    <row r="2" spans="1:12" ht="20.25" customHeight="1">
      <c r="A2" s="24"/>
      <c r="B2" s="24"/>
      <c r="C2" s="24"/>
      <c r="D2" s="24"/>
      <c r="H2" t="s">
        <v>5</v>
      </c>
      <c r="I2" t="s">
        <v>12</v>
      </c>
    </row>
    <row r="3" spans="1:12" ht="14.25" customHeight="1">
      <c r="A3" s="5"/>
      <c r="B3" s="5"/>
      <c r="C3" s="5"/>
      <c r="D3" s="5"/>
      <c r="H3" t="s">
        <v>6</v>
      </c>
      <c r="I3">
        <v>33</v>
      </c>
    </row>
    <row r="4" spans="1:12" ht="21" customHeight="1">
      <c r="A4" s="25" t="s">
        <v>0</v>
      </c>
      <c r="B4" s="26"/>
      <c r="H4" t="s">
        <v>7</v>
      </c>
      <c r="I4">
        <v>39</v>
      </c>
    </row>
    <row r="5" spans="1:12">
      <c r="A5" s="16" t="s">
        <v>2</v>
      </c>
      <c r="B5" s="17">
        <v>30.5</v>
      </c>
      <c r="H5" t="s">
        <v>8</v>
      </c>
      <c r="I5">
        <v>44</v>
      </c>
    </row>
    <row r="6" spans="1:12">
      <c r="A6" t="s">
        <v>3</v>
      </c>
      <c r="B6" s="2">
        <v>1.9</v>
      </c>
      <c r="H6" t="s">
        <v>9</v>
      </c>
      <c r="I6">
        <v>47</v>
      </c>
    </row>
    <row r="7" spans="1:12">
      <c r="A7" t="s">
        <v>49</v>
      </c>
      <c r="B7" s="2">
        <v>0.9</v>
      </c>
      <c r="H7" t="s">
        <v>10</v>
      </c>
      <c r="I7">
        <v>50</v>
      </c>
    </row>
    <row r="8" spans="1:12">
      <c r="H8" t="s">
        <v>11</v>
      </c>
      <c r="I8">
        <v>55</v>
      </c>
    </row>
    <row r="9" spans="1:12">
      <c r="A9" s="27" t="s">
        <v>1</v>
      </c>
      <c r="B9" s="28">
        <v>7</v>
      </c>
    </row>
    <row r="10" spans="1:12" ht="32.25" customHeight="1">
      <c r="A10" s="27"/>
      <c r="B10" s="29"/>
      <c r="H10" t="s">
        <v>19</v>
      </c>
    </row>
    <row r="11" spans="1:12">
      <c r="H11" t="s">
        <v>17</v>
      </c>
      <c r="K11" t="s">
        <v>30</v>
      </c>
      <c r="L11" t="s">
        <v>41</v>
      </c>
    </row>
    <row r="12" spans="1:12">
      <c r="A12" s="30" t="s">
        <v>20</v>
      </c>
      <c r="B12" s="31"/>
      <c r="H12" t="s">
        <v>18</v>
      </c>
      <c r="K12" t="s">
        <v>38</v>
      </c>
      <c r="L12">
        <v>1</v>
      </c>
    </row>
    <row r="13" spans="1:12">
      <c r="A13" s="32"/>
      <c r="B13" s="33"/>
      <c r="H13" t="s">
        <v>15</v>
      </c>
      <c r="K13" t="s">
        <v>39</v>
      </c>
      <c r="L13">
        <v>1.1499999999999999</v>
      </c>
    </row>
    <row r="14" spans="1:12">
      <c r="A14" t="s">
        <v>4</v>
      </c>
      <c r="H14" t="s">
        <v>16</v>
      </c>
      <c r="K14" t="s">
        <v>40</v>
      </c>
      <c r="L14">
        <v>1.2</v>
      </c>
    </row>
    <row r="15" spans="1:12">
      <c r="A15" s="34" t="s">
        <v>48</v>
      </c>
      <c r="B15" s="35" t="s">
        <v>9</v>
      </c>
      <c r="C15" s="20" t="s">
        <v>55</v>
      </c>
      <c r="D15" s="21"/>
    </row>
    <row r="16" spans="1:12">
      <c r="A16" s="34"/>
      <c r="B16" s="36"/>
    </row>
    <row r="17" spans="1:16">
      <c r="K17" t="s">
        <v>43</v>
      </c>
      <c r="L17" t="s">
        <v>41</v>
      </c>
    </row>
    <row r="18" spans="1:16">
      <c r="A18" s="39" t="s">
        <v>13</v>
      </c>
      <c r="B18" s="40">
        <f>VLOOKUP(B15,H3:I8,2,)</f>
        <v>47</v>
      </c>
      <c r="H18" t="s">
        <v>31</v>
      </c>
      <c r="I18" t="s">
        <v>41</v>
      </c>
      <c r="K18" t="s">
        <v>44</v>
      </c>
      <c r="L18">
        <v>1.35</v>
      </c>
    </row>
    <row r="19" spans="1:16">
      <c r="A19" s="39"/>
      <c r="B19" s="40"/>
      <c r="H19" t="s">
        <v>22</v>
      </c>
      <c r="I19">
        <v>0.75</v>
      </c>
      <c r="K19" t="s">
        <v>45</v>
      </c>
      <c r="L19">
        <v>1.35</v>
      </c>
    </row>
    <row r="20" spans="1:16">
      <c r="H20" t="s">
        <v>23</v>
      </c>
      <c r="I20">
        <v>1</v>
      </c>
    </row>
    <row r="21" spans="1:16">
      <c r="A21" s="7" t="s">
        <v>14</v>
      </c>
      <c r="B21" s="8" t="s">
        <v>18</v>
      </c>
      <c r="C21" s="20" t="s">
        <v>51</v>
      </c>
      <c r="D21" s="21"/>
      <c r="H21" t="s">
        <v>24</v>
      </c>
      <c r="I21">
        <v>1.07</v>
      </c>
    </row>
    <row r="22" spans="1:16" ht="15.75">
      <c r="A22" s="20" t="s">
        <v>51</v>
      </c>
      <c r="B22" s="21"/>
      <c r="C22" s="23" t="s">
        <v>36</v>
      </c>
      <c r="D22" s="23"/>
    </row>
    <row r="23" spans="1:16" ht="15.75">
      <c r="A23" s="14" t="s">
        <v>26</v>
      </c>
      <c r="B23" s="9" t="s">
        <v>28</v>
      </c>
      <c r="C23" s="1"/>
      <c r="D23" s="11">
        <f>IF(B21=H11,I31,IF(B21=H12,K31,IF(B21=H13,M31,IF(B21=H14,O31,"-"))))</f>
        <v>0.98</v>
      </c>
    </row>
    <row r="24" spans="1:16" ht="15.75">
      <c r="A24" s="20" t="s">
        <v>52</v>
      </c>
      <c r="B24" s="21"/>
      <c r="C24" s="23" t="s">
        <v>25</v>
      </c>
      <c r="D24" s="23"/>
      <c r="H24" t="s">
        <v>31</v>
      </c>
    </row>
    <row r="25" spans="1:16" s="1" customFormat="1" ht="15.75">
      <c r="A25" s="4" t="s">
        <v>21</v>
      </c>
      <c r="B25" s="9" t="s">
        <v>23</v>
      </c>
      <c r="C25"/>
      <c r="D25" s="10">
        <f>VLOOKUP(B25,H18:I21,2,FALSE)</f>
        <v>1</v>
      </c>
      <c r="H25" s="1" t="s">
        <v>27</v>
      </c>
    </row>
    <row r="26" spans="1:16" ht="15.75">
      <c r="A26" s="20" t="s">
        <v>53</v>
      </c>
      <c r="B26" s="21"/>
      <c r="C26" s="23" t="s">
        <v>36</v>
      </c>
      <c r="D26" s="23"/>
      <c r="H26" t="s">
        <v>28</v>
      </c>
    </row>
    <row r="27" spans="1:16">
      <c r="A27" s="7" t="s">
        <v>37</v>
      </c>
      <c r="B27" s="6" t="s">
        <v>38</v>
      </c>
      <c r="D27" s="11">
        <f>VLOOKUP(B27,K11:L14,2,)</f>
        <v>1</v>
      </c>
      <c r="H27" t="s">
        <v>29</v>
      </c>
      <c r="I27" s="3" t="s">
        <v>32</v>
      </c>
      <c r="J27" s="3"/>
      <c r="K27" s="3" t="s">
        <v>33</v>
      </c>
      <c r="L27" s="3"/>
      <c r="M27" s="3" t="s">
        <v>34</v>
      </c>
      <c r="N27" s="3"/>
      <c r="O27" s="3" t="s">
        <v>35</v>
      </c>
      <c r="P27" s="3"/>
    </row>
    <row r="28" spans="1:16" ht="15" customHeight="1">
      <c r="A28" s="20" t="s">
        <v>56</v>
      </c>
      <c r="B28" s="21"/>
      <c r="C28" s="22" t="s">
        <v>46</v>
      </c>
      <c r="D28" s="22"/>
      <c r="I28" t="s">
        <v>28</v>
      </c>
      <c r="J28" s="3">
        <v>1.03</v>
      </c>
      <c r="K28" t="s">
        <v>28</v>
      </c>
      <c r="L28" s="3">
        <v>0.98</v>
      </c>
      <c r="M28" t="s">
        <v>28</v>
      </c>
      <c r="N28" s="3">
        <v>0.88</v>
      </c>
      <c r="O28" t="s">
        <v>28</v>
      </c>
      <c r="P28" s="3">
        <v>0.76</v>
      </c>
    </row>
    <row r="29" spans="1:16" ht="15.75">
      <c r="A29" s="4" t="s">
        <v>42</v>
      </c>
      <c r="B29" s="8" t="s">
        <v>45</v>
      </c>
      <c r="D29" s="12">
        <v>1.4</v>
      </c>
      <c r="I29" t="s">
        <v>29</v>
      </c>
      <c r="J29" s="3">
        <v>0.99</v>
      </c>
      <c r="K29" t="s">
        <v>29</v>
      </c>
      <c r="L29" s="3">
        <v>0.93</v>
      </c>
      <c r="M29" t="s">
        <v>29</v>
      </c>
      <c r="N29" s="3">
        <v>0.82</v>
      </c>
      <c r="O29" t="s">
        <v>29</v>
      </c>
      <c r="P29" s="3">
        <v>0.67</v>
      </c>
    </row>
    <row r="31" spans="1:16">
      <c r="A31" s="15" t="s">
        <v>50</v>
      </c>
      <c r="B31" s="13">
        <f>0.6*(B18*D25*D23*D27)*(B18*D25*D27*D23)*D29</f>
        <v>1782.0798239999999</v>
      </c>
      <c r="C31" s="20" t="s">
        <v>54</v>
      </c>
      <c r="D31" s="21"/>
      <c r="I31">
        <f>VLOOKUP(B23,I28:J29,2,)</f>
        <v>1.03</v>
      </c>
      <c r="K31">
        <f>VLOOKUP(B23,K28:L29,2,)</f>
        <v>0.98</v>
      </c>
      <c r="M31">
        <f>VLOOKUP(B23,M28:N29,2,)</f>
        <v>0.88</v>
      </c>
      <c r="O31">
        <f>VLOOKUP(B23,O28:P29,2,)</f>
        <v>0.76</v>
      </c>
    </row>
    <row r="33" spans="1:4" ht="15.75" customHeight="1">
      <c r="A33" s="37" t="s">
        <v>47</v>
      </c>
      <c r="B33" s="38">
        <f>(B31*B5*B6)/1000</f>
        <v>103.27152580079999</v>
      </c>
      <c r="C33" s="20" t="s">
        <v>57</v>
      </c>
      <c r="D33" s="21"/>
    </row>
    <row r="34" spans="1:4" ht="15" customHeight="1">
      <c r="A34" s="37"/>
      <c r="B34" s="38"/>
      <c r="C34" s="18"/>
      <c r="D34" s="18"/>
    </row>
    <row r="35" spans="1:4" ht="31.5">
      <c r="A35" s="19" t="s">
        <v>59</v>
      </c>
      <c r="B35">
        <v>1.95</v>
      </c>
      <c r="C35" t="s">
        <v>61</v>
      </c>
    </row>
    <row r="36" spans="1:4" ht="31.5">
      <c r="A36" s="19" t="s">
        <v>60</v>
      </c>
      <c r="B36">
        <v>0.96</v>
      </c>
      <c r="C36" t="s">
        <v>61</v>
      </c>
    </row>
  </sheetData>
  <mergeCells count="23">
    <mergeCell ref="A33:A34"/>
    <mergeCell ref="B33:B34"/>
    <mergeCell ref="A18:A19"/>
    <mergeCell ref="B18:B19"/>
    <mergeCell ref="A28:B28"/>
    <mergeCell ref="A15:A16"/>
    <mergeCell ref="B15:B16"/>
    <mergeCell ref="A22:B22"/>
    <mergeCell ref="A24:B24"/>
    <mergeCell ref="A26:B26"/>
    <mergeCell ref="A1:D2"/>
    <mergeCell ref="A4:B4"/>
    <mergeCell ref="A9:A10"/>
    <mergeCell ref="B9:B10"/>
    <mergeCell ref="A12:B13"/>
    <mergeCell ref="C28:D28"/>
    <mergeCell ref="C15:D15"/>
    <mergeCell ref="C21:D21"/>
    <mergeCell ref="C31:D31"/>
    <mergeCell ref="C33:D33"/>
    <mergeCell ref="C24:D24"/>
    <mergeCell ref="C22:D22"/>
    <mergeCell ref="C26:D26"/>
  </mergeCells>
  <dataValidations count="8">
    <dataValidation type="list" allowBlank="1" showInputMessage="1" showErrorMessage="1" sqref="B25">
      <formula1>$H$18:$H$21</formula1>
    </dataValidation>
    <dataValidation type="list" allowBlank="1" showInputMessage="1" showErrorMessage="1" sqref="B23">
      <formula1>$H$24:$H$27</formula1>
    </dataValidation>
    <dataValidation type="list" allowBlank="1" showInputMessage="1" showErrorMessage="1" sqref="B29">
      <formula1>$K$17:$K$19</formula1>
    </dataValidation>
    <dataValidation type="list" allowBlank="1" showInputMessage="1" showErrorMessage="1" sqref="B21">
      <formula1>$H$10:$H$14</formula1>
    </dataValidation>
    <dataValidation type="list" allowBlank="1" showInputMessage="1" showErrorMessage="1" sqref="B15">
      <formula1>$H$2:$H$8</formula1>
    </dataValidation>
    <dataValidation type="decimal" allowBlank="1" showInputMessage="1" showErrorMessage="1" sqref="B9:B10 B5:B6">
      <formula1>0</formula1>
      <formula2>100000</formula2>
    </dataValidation>
    <dataValidation type="decimal" allowBlank="1" showInputMessage="1" showErrorMessage="1" sqref="B7">
      <formula1>0</formula1>
      <formula2>10000</formula2>
    </dataValidation>
    <dataValidation type="list" allowBlank="1" showInputMessage="1" showErrorMessage="1" sqref="B27">
      <formula1>$K$11:$K$14</formula1>
    </dataValidation>
  </dataValidations>
  <pageMargins left="0.7" right="0.7" top="0.75" bottom="0.75" header="0.3" footer="0.3"/>
  <pageSetup paperSize="9" orientation="portrait" horizontalDpi="4294967294" r:id="rId1"/>
  <colBreaks count="1" manualBreakCount="1">
    <brk id="4" max="3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Sheet3</vt:lpstr>
      <vt:lpstr>Sheet4</vt:lpstr>
      <vt:lpstr>WIND CAL 30.5</vt:lpstr>
      <vt:lpstr>'WIND CAL 30.5'!Print_Area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asd</cp:lastModifiedBy>
  <cp:lastPrinted>2015-08-07T07:05:32Z</cp:lastPrinted>
  <dcterms:created xsi:type="dcterms:W3CDTF">2015-08-04T09:23:53Z</dcterms:created>
  <dcterms:modified xsi:type="dcterms:W3CDTF">2015-09-30T09:07:48Z</dcterms:modified>
</cp:coreProperties>
</file>