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<sst xmlns="http://schemas.openxmlformats.org/spreadsheetml/2006/main" count="83" uniqueCount="79">
  <si>
    <t>Subject</t>
  </si>
  <si>
    <t>Ext.</t>
  </si>
  <si>
    <t>Int.</t>
  </si>
  <si>
    <t>Total</t>
  </si>
  <si>
    <t>% Ext.</t>
  </si>
  <si>
    <t>% Int</t>
  </si>
  <si>
    <t>Sem 1</t>
  </si>
  <si>
    <t>Engineering Mathematics-1</t>
  </si>
  <si>
    <t>Engineering Chemistry</t>
  </si>
  <si>
    <t>Engineering Chemistry Laboratory</t>
  </si>
  <si>
    <t>Fundamental of Computer Programming &amp; IT</t>
  </si>
  <si>
    <t>Fundamental of Computer Programming &amp; IT Labortary</t>
  </si>
  <si>
    <t>Elements of Mechanical Engineering</t>
  </si>
  <si>
    <t>Engineering Drawing</t>
  </si>
  <si>
    <t>Engineering Computer Graphics Labatory</t>
  </si>
  <si>
    <t>Environment Science</t>
  </si>
  <si>
    <t>Sem 2</t>
  </si>
  <si>
    <t>Semester 2</t>
  </si>
  <si>
    <t>Engineering Mathematics-2</t>
  </si>
  <si>
    <t>Basic Electrical and Electronics Engineering</t>
  </si>
  <si>
    <t> Basic Electrical and Electronics Engineering Laboratory</t>
  </si>
  <si>
    <t>Communicagtive English</t>
  </si>
  <si>
    <t>Communicagtive English Laboratory</t>
  </si>
  <si>
    <t>Manufacturing Practice</t>
  </si>
  <si>
    <t>Engineering Physics</t>
  </si>
  <si>
    <t>Engineering Physics Laboratory</t>
  </si>
  <si>
    <t>General Fitness</t>
  </si>
  <si>
    <t>Human Values and Professional Ethics</t>
  </si>
  <si>
    <t>Sem 3</t>
  </si>
  <si>
    <t>Engineering Mathematics-3</t>
  </si>
  <si>
    <t>Fluid Mechanics-1</t>
  </si>
  <si>
    <t>Rock Mechanics &amp; Engineering</t>
  </si>
  <si>
    <t>Strength of Materials</t>
  </si>
  <si>
    <t>Surveying</t>
  </si>
  <si>
    <t>Building Materials and Construction</t>
  </si>
  <si>
    <t>Fluid Mechanics-1 Lab</t>
  </si>
  <si>
    <t>Strength of Materials Lab</t>
  </si>
  <si>
    <t>Surveying Lab</t>
  </si>
  <si>
    <t>Workshop Training</t>
  </si>
  <si>
    <t>Sem 4</t>
  </si>
  <si>
    <t>Geomatics Engineering</t>
  </si>
  <si>
    <t>Construction Machinery &amp; Works Management</t>
  </si>
  <si>
    <t>Design of Concrete Structures-1</t>
  </si>
  <si>
    <t>Fluid Mechanics-2</t>
  </si>
  <si>
    <t>Irrigation Engineering 1</t>
  </si>
  <si>
    <t>Structural Analysis-1</t>
  </si>
  <si>
    <t>Concrete Technology Lab</t>
  </si>
  <si>
    <t>Structural Analysis Lab</t>
  </si>
  <si>
    <t>Sem 5</t>
  </si>
  <si>
    <t>Design of Steel Structures-1</t>
  </si>
  <si>
    <t>Geotechnical Engineering</t>
  </si>
  <si>
    <t>Structural Analysis-2</t>
  </si>
  <si>
    <t>Transportation Engineering-1</t>
  </si>
  <si>
    <t>Environmental Engineering-1</t>
  </si>
  <si>
    <t>Transportation Engineering Lab</t>
  </si>
  <si>
    <t>Geotechnical Engineering Lab</t>
  </si>
  <si>
    <t>Computer Aided Structural Drawing-1</t>
  </si>
  <si>
    <t>Survey Camp of 04 weeks duration after 4 Semester</t>
  </si>
  <si>
    <t>Sem 6</t>
  </si>
  <si>
    <t>Design of Concrete Structures-2</t>
  </si>
  <si>
    <t>Elements of Earthquake Engineering</t>
  </si>
  <si>
    <t>Foundation Engineering</t>
  </si>
  <si>
    <t>Numerical Methods in Civil Engg.</t>
  </si>
  <si>
    <t>Professional Practice</t>
  </si>
  <si>
    <t>Environment Engineering-2</t>
  </si>
  <si>
    <t>Environmental Engineering Lab</t>
  </si>
  <si>
    <t>Computer Aided Structural Drawing-2</t>
  </si>
  <si>
    <t>Sem 7</t>
  </si>
  <si>
    <t>Design of Steel Structures-2</t>
  </si>
  <si>
    <t>Disaster Management</t>
  </si>
  <si>
    <t>Irrigation Engineering-2</t>
  </si>
  <si>
    <t>Transportation Engineering-2</t>
  </si>
  <si>
    <t>Project</t>
  </si>
  <si>
    <t>Ground Improvement Techn iques</t>
  </si>
  <si>
    <t>Hydrology and Dams</t>
  </si>
  <si>
    <t>Sem 8</t>
  </si>
  <si>
    <t>Industrial Oriented Project/ Industrial/ Institutional Training</t>
  </si>
  <si>
    <t>Software Training</t>
  </si>
  <si>
    <t>Total %age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</si>
</sst>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94"/>
  <sheetViews>
    <sheetView windowProtection="false" showFormulas="false" showGridLines="true" showRowColHeaders="true" showZeros="true" rightToLeft="false" tabSelected="true" showOutlineSymbols="true" defaultGridColor="true" view="normal" topLeftCell="A61" colorId="64" zoomScale="115" zoomScaleNormal="115" zoomScalePageLayoutView="100" workbookViewId="0">
      <selection pane="topLeft" activeCell="G66" activeCellId="0" sqref="G66"/>
    </sheetView>
  </sheetViews>
  <sheetFormatPr defaultRowHeight="15"/>
  <cols>
    <col collapsed="false" hidden="false" max="1" min="1" style="0" width="5.82591093117409"/>
    <col collapsed="false" hidden="false" max="2" min="2" style="0" width="32.3481781376518"/>
    <col collapsed="false" hidden="false" max="1025" min="3" style="0" width="8.4251012145749"/>
  </cols>
  <sheetData>
    <row r="2" customFormat="false" ht="15" hidden="false" customHeight="false" outlineLevel="0" collapsed="false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3</v>
      </c>
    </row>
    <row r="3" customFormat="false" ht="15" hidden="false" customHeight="false" outlineLevel="0" collapsed="false">
      <c r="B3" s="1"/>
    </row>
    <row r="4" customFormat="false" ht="15" hidden="false" customHeight="false" outlineLevel="0" collapsed="false">
      <c r="A4" s="0" t="s">
        <v>6</v>
      </c>
      <c r="B4" s="0" t="s">
        <v>7</v>
      </c>
      <c r="C4" s="0" t="n">
        <v>41</v>
      </c>
      <c r="D4" s="0" t="n">
        <v>26</v>
      </c>
      <c r="E4" s="0" t="n">
        <f aca="false">C4+D4</f>
        <v>67</v>
      </c>
      <c r="F4" s="0" t="n">
        <f aca="false">ROUND(C4/60*100,2)</f>
        <v>68.33</v>
      </c>
      <c r="G4" s="0" t="n">
        <f aca="false">ROUND(D4/40*100,2)</f>
        <v>65</v>
      </c>
      <c r="H4" s="0" t="n">
        <f aca="false">E4/100*100</f>
        <v>67</v>
      </c>
    </row>
    <row r="5" customFormat="false" ht="15" hidden="false" customHeight="false" outlineLevel="0" collapsed="false">
      <c r="B5" s="0" t="s">
        <v>8</v>
      </c>
      <c r="C5" s="0" t="n">
        <v>27</v>
      </c>
      <c r="D5" s="0" t="n">
        <v>29</v>
      </c>
      <c r="E5" s="0" t="n">
        <f aca="false">C5+D5</f>
        <v>56</v>
      </c>
      <c r="F5" s="0" t="n">
        <f aca="false">C5/60*100</f>
        <v>45</v>
      </c>
      <c r="G5" s="0" t="n">
        <f aca="false">ROUND(D5/40*100,2)</f>
        <v>72.5</v>
      </c>
      <c r="H5" s="0" t="n">
        <f aca="false">E5/100*100</f>
        <v>56</v>
      </c>
    </row>
    <row r="6" customFormat="false" ht="15" hidden="false" customHeight="false" outlineLevel="0" collapsed="false">
      <c r="B6" s="0" t="s">
        <v>9</v>
      </c>
      <c r="C6" s="0" t="n">
        <v>15</v>
      </c>
      <c r="D6" s="0" t="n">
        <v>24</v>
      </c>
      <c r="E6" s="0" t="n">
        <f aca="false">C6+D6</f>
        <v>39</v>
      </c>
      <c r="F6" s="0" t="n">
        <f aca="false">C6/20*100</f>
        <v>75</v>
      </c>
      <c r="G6" s="0" t="n">
        <f aca="false">D6/30*100</f>
        <v>80</v>
      </c>
      <c r="H6" s="0" t="n">
        <f aca="false">E6/50*100</f>
        <v>78</v>
      </c>
    </row>
    <row r="7" customFormat="false" ht="15" hidden="false" customHeight="false" outlineLevel="0" collapsed="false">
      <c r="B7" s="0" t="s">
        <v>10</v>
      </c>
      <c r="C7" s="0" t="n">
        <v>29</v>
      </c>
      <c r="D7" s="0" t="n">
        <v>24</v>
      </c>
      <c r="E7" s="0" t="n">
        <f aca="false">C7+D7</f>
        <v>53</v>
      </c>
      <c r="F7" s="0" t="n">
        <f aca="false">ROUND(C7/60*100,2)</f>
        <v>48.33</v>
      </c>
      <c r="G7" s="0" t="n">
        <f aca="false">D7/40*100</f>
        <v>60</v>
      </c>
      <c r="H7" s="0" t="n">
        <f aca="false">E7/100*100</f>
        <v>53</v>
      </c>
    </row>
    <row r="8" customFormat="false" ht="15" hidden="false" customHeight="false" outlineLevel="0" collapsed="false">
      <c r="B8" s="0" t="s">
        <v>11</v>
      </c>
      <c r="C8" s="0" t="n">
        <v>13</v>
      </c>
      <c r="D8" s="0" t="n">
        <v>23</v>
      </c>
      <c r="E8" s="0" t="n">
        <f aca="false">C8+D8</f>
        <v>36</v>
      </c>
      <c r="F8" s="0" t="n">
        <f aca="false">C8/20*100</f>
        <v>65</v>
      </c>
      <c r="G8" s="0" t="n">
        <f aca="false">ROUND(D8/30*100,2)</f>
        <v>76.67</v>
      </c>
      <c r="H8" s="0" t="n">
        <f aca="false">E8/50*100</f>
        <v>72</v>
      </c>
    </row>
    <row r="9" customFormat="false" ht="15" hidden="false" customHeight="false" outlineLevel="0" collapsed="false">
      <c r="B9" s="0" t="s">
        <v>12</v>
      </c>
      <c r="C9" s="0" t="n">
        <v>27</v>
      </c>
      <c r="D9" s="0" t="n">
        <v>26</v>
      </c>
      <c r="E9" s="0" t="n">
        <f aca="false">C9+D9</f>
        <v>53</v>
      </c>
      <c r="F9" s="0" t="n">
        <f aca="false">C9/60*100</f>
        <v>45</v>
      </c>
      <c r="G9" s="0" t="n">
        <f aca="false">ROUND(D9/40*100,2)</f>
        <v>65</v>
      </c>
      <c r="H9" s="0" t="n">
        <f aca="false">E9/100*100</f>
        <v>53</v>
      </c>
    </row>
    <row r="10" customFormat="false" ht="15" hidden="false" customHeight="false" outlineLevel="0" collapsed="false">
      <c r="B10" s="0" t="s">
        <v>13</v>
      </c>
      <c r="C10" s="0" t="n">
        <v>34</v>
      </c>
      <c r="D10" s="0" t="n">
        <v>31</v>
      </c>
      <c r="E10" s="0" t="n">
        <f aca="false">C10+D10</f>
        <v>65</v>
      </c>
      <c r="F10" s="0" t="n">
        <f aca="false">ROUND(C10/60*100,2)</f>
        <v>56.67</v>
      </c>
      <c r="G10" s="0" t="n">
        <f aca="false">ROUND(D10/40*100,2)</f>
        <v>77.5</v>
      </c>
      <c r="H10" s="0" t="n">
        <f aca="false">E10/100*100</f>
        <v>65</v>
      </c>
    </row>
    <row r="11" customFormat="false" ht="15" hidden="false" customHeight="false" outlineLevel="0" collapsed="false">
      <c r="B11" s="0" t="s">
        <v>14</v>
      </c>
      <c r="C11" s="0" t="n">
        <v>14</v>
      </c>
      <c r="D11" s="0" t="n">
        <v>24</v>
      </c>
      <c r="E11" s="0" t="n">
        <f aca="false">C11+D11</f>
        <v>38</v>
      </c>
      <c r="F11" s="0" t="n">
        <f aca="false">C11/20*100</f>
        <v>70</v>
      </c>
      <c r="G11" s="0" t="n">
        <f aca="false">D11/30*100</f>
        <v>80</v>
      </c>
      <c r="H11" s="0" t="n">
        <f aca="false">E11/50*100</f>
        <v>76</v>
      </c>
    </row>
    <row r="12" customFormat="false" ht="15" hidden="false" customHeight="false" outlineLevel="0" collapsed="false">
      <c r="B12" s="0" t="s">
        <v>15</v>
      </c>
      <c r="C12" s="0" t="n">
        <v>43</v>
      </c>
      <c r="D12" s="0" t="n">
        <v>32</v>
      </c>
      <c r="E12" s="0" t="n">
        <f aca="false">C12+D12</f>
        <v>75</v>
      </c>
      <c r="F12" s="0" t="n">
        <f aca="false">ROUND(C12/60*100,2)</f>
        <v>71.67</v>
      </c>
      <c r="G12" s="0" t="n">
        <f aca="false">ROUND(D12/40*100,2)</f>
        <v>80</v>
      </c>
      <c r="H12" s="0" t="n">
        <f aca="false">E12/100*100</f>
        <v>75</v>
      </c>
    </row>
    <row r="13" customFormat="false" ht="15" hidden="false" customHeight="false" outlineLevel="0" collapsed="false">
      <c r="E13" s="0" t="n">
        <f aca="false">SUM(E4:E12)</f>
        <v>482</v>
      </c>
      <c r="H13" s="0" t="n">
        <f aca="false">ROUND(E13/750*100,2)</f>
        <v>64.27</v>
      </c>
    </row>
    <row r="15" customFormat="false" ht="15" hidden="false" customHeight="false" outlineLevel="0" collapsed="false">
      <c r="A15" s="0" t="s">
        <v>16</v>
      </c>
      <c r="B15" s="0" t="s">
        <v>17</v>
      </c>
    </row>
    <row r="16" customFormat="false" ht="15" hidden="false" customHeight="false" outlineLevel="0" collapsed="false">
      <c r="B16" s="0" t="s">
        <v>18</v>
      </c>
      <c r="C16" s="0" t="n">
        <v>24</v>
      </c>
      <c r="D16" s="0" t="n">
        <v>16</v>
      </c>
      <c r="E16" s="0" t="n">
        <f aca="false">C16+D16</f>
        <v>40</v>
      </c>
      <c r="F16" s="0" t="n">
        <f aca="false">ROUND(C16/60*100,2)</f>
        <v>40</v>
      </c>
      <c r="G16" s="0" t="n">
        <f aca="false">ROUND(D16/40*100,2)</f>
        <v>40</v>
      </c>
      <c r="H16" s="0" t="n">
        <f aca="false">E16/100*100</f>
        <v>40</v>
      </c>
    </row>
    <row r="17" customFormat="false" ht="15" hidden="false" customHeight="false" outlineLevel="0" collapsed="false">
      <c r="B17" s="0" t="s">
        <v>19</v>
      </c>
      <c r="C17" s="0" t="n">
        <v>30</v>
      </c>
      <c r="D17" s="0" t="n">
        <v>24</v>
      </c>
      <c r="E17" s="0" t="n">
        <f aca="false">C17+D17</f>
        <v>54</v>
      </c>
      <c r="F17" s="0" t="n">
        <f aca="false">ROUND(C17/60*100,2)</f>
        <v>50</v>
      </c>
      <c r="G17" s="0" t="n">
        <f aca="false">ROUND(D17/40*100,2)</f>
        <v>60</v>
      </c>
      <c r="H17" s="0" t="n">
        <f aca="false">E17/100*100</f>
        <v>54</v>
      </c>
    </row>
    <row r="18" customFormat="false" ht="15" hidden="false" customHeight="false" outlineLevel="0" collapsed="false">
      <c r="B18" s="0" t="s">
        <v>20</v>
      </c>
      <c r="C18" s="0" t="n">
        <v>8</v>
      </c>
      <c r="D18" s="0" t="n">
        <v>21</v>
      </c>
      <c r="E18" s="0" t="n">
        <f aca="false">C18+D18</f>
        <v>29</v>
      </c>
      <c r="F18" s="0" t="n">
        <f aca="false">ROUND(C18/20*100,2)</f>
        <v>40</v>
      </c>
      <c r="G18" s="0" t="n">
        <f aca="false">ROUND(D18/30*100,2)</f>
        <v>70</v>
      </c>
      <c r="H18" s="0" t="n">
        <f aca="false">E18/50*100</f>
        <v>58</v>
      </c>
    </row>
    <row r="19" customFormat="false" ht="15" hidden="false" customHeight="false" outlineLevel="0" collapsed="false">
      <c r="B19" s="0" t="s">
        <v>21</v>
      </c>
      <c r="C19" s="0" t="n">
        <v>42</v>
      </c>
      <c r="D19" s="0" t="n">
        <v>26</v>
      </c>
      <c r="E19" s="0" t="n">
        <f aca="false">C19+D19</f>
        <v>68</v>
      </c>
      <c r="F19" s="0" t="n">
        <f aca="false">ROUND(C19/60*100,2)</f>
        <v>70</v>
      </c>
      <c r="G19" s="0" t="n">
        <f aca="false">ROUND(D19/40*100,2)</f>
        <v>65</v>
      </c>
      <c r="H19" s="0" t="n">
        <f aca="false">E19/100*100</f>
        <v>68</v>
      </c>
    </row>
    <row r="20" customFormat="false" ht="15" hidden="false" customHeight="false" outlineLevel="0" collapsed="false">
      <c r="B20" s="0" t="s">
        <v>22</v>
      </c>
      <c r="C20" s="0" t="n">
        <v>15</v>
      </c>
      <c r="D20" s="0" t="n">
        <v>27</v>
      </c>
      <c r="E20" s="0" t="n">
        <f aca="false">C20+D20</f>
        <v>42</v>
      </c>
      <c r="F20" s="0" t="n">
        <f aca="false">ROUND(C20/20*100,2)</f>
        <v>75</v>
      </c>
      <c r="G20" s="0" t="n">
        <f aca="false">ROUND(D20/30*100,2)</f>
        <v>90</v>
      </c>
      <c r="H20" s="0" t="n">
        <f aca="false">E20/100*100</f>
        <v>42</v>
      </c>
    </row>
    <row r="21" customFormat="false" ht="15" hidden="false" customHeight="false" outlineLevel="0" collapsed="false">
      <c r="B21" s="0" t="s">
        <v>23</v>
      </c>
      <c r="C21" s="0" t="n">
        <v>34</v>
      </c>
      <c r="D21" s="0" t="n">
        <v>55</v>
      </c>
      <c r="E21" s="0" t="n">
        <f aca="false">C21+D21</f>
        <v>89</v>
      </c>
      <c r="F21" s="0" t="n">
        <f aca="false">ROUND(C21/40*100,2)</f>
        <v>85</v>
      </c>
      <c r="G21" s="0" t="n">
        <f aca="false">ROUND(D21/60*100,2)</f>
        <v>91.67</v>
      </c>
      <c r="H21" s="0" t="n">
        <f aca="false">E21/100*100</f>
        <v>89</v>
      </c>
    </row>
    <row r="22" customFormat="false" ht="15" hidden="false" customHeight="false" outlineLevel="0" collapsed="false">
      <c r="B22" s="0" t="s">
        <v>24</v>
      </c>
      <c r="C22" s="0" t="n">
        <v>27</v>
      </c>
      <c r="D22" s="0" t="n">
        <v>18</v>
      </c>
      <c r="E22" s="0" t="n">
        <f aca="false">C22+D22</f>
        <v>45</v>
      </c>
      <c r="F22" s="0" t="n">
        <f aca="false">ROUND(C22/60*100,2)</f>
        <v>45</v>
      </c>
      <c r="G22" s="0" t="n">
        <f aca="false">ROUND(D22/40*100,2)</f>
        <v>45</v>
      </c>
      <c r="H22" s="0" t="n">
        <f aca="false">E22/100*100</f>
        <v>45</v>
      </c>
    </row>
    <row r="23" customFormat="false" ht="15" hidden="false" customHeight="false" outlineLevel="0" collapsed="false">
      <c r="B23" s="0" t="s">
        <v>25</v>
      </c>
      <c r="C23" s="0" t="n">
        <v>11</v>
      </c>
      <c r="D23" s="0" t="n">
        <v>24</v>
      </c>
      <c r="E23" s="0" t="n">
        <f aca="false">C23+D23</f>
        <v>35</v>
      </c>
      <c r="F23" s="0" t="n">
        <f aca="false">ROUND(C23/20*100,2)</f>
        <v>55</v>
      </c>
      <c r="G23" s="0" t="n">
        <f aca="false">ROUND(D23/30*100,2)</f>
        <v>80</v>
      </c>
      <c r="H23" s="0" t="n">
        <f aca="false">E23/50*100</f>
        <v>70</v>
      </c>
    </row>
    <row r="24" customFormat="false" ht="15" hidden="false" customHeight="false" outlineLevel="0" collapsed="false">
      <c r="B24" s="0" t="s">
        <v>26</v>
      </c>
      <c r="C24" s="0" t="n">
        <v>70</v>
      </c>
      <c r="E24" s="0" t="n">
        <f aca="false">C24+D24</f>
        <v>70</v>
      </c>
      <c r="F24" s="0" t="n">
        <f aca="false">ROUND(C24/100*100,2)</f>
        <v>70</v>
      </c>
      <c r="H24" s="0" t="n">
        <f aca="false">E24/100*100</f>
        <v>70</v>
      </c>
    </row>
    <row r="25" customFormat="false" ht="15" hidden="false" customHeight="false" outlineLevel="0" collapsed="false">
      <c r="B25" s="0" t="s">
        <v>27</v>
      </c>
      <c r="C25" s="0" t="n">
        <v>25</v>
      </c>
      <c r="D25" s="0" t="n">
        <v>26</v>
      </c>
      <c r="E25" s="0" t="n">
        <f aca="false">C25+D25</f>
        <v>51</v>
      </c>
      <c r="F25" s="0" t="n">
        <f aca="false">ROUND(C25/60*100,2)</f>
        <v>41.67</v>
      </c>
      <c r="G25" s="0" t="n">
        <f aca="false">ROUND(D25/40*100,2)</f>
        <v>65</v>
      </c>
      <c r="H25" s="0" t="n">
        <f aca="false">E25/100*100</f>
        <v>51</v>
      </c>
    </row>
    <row r="26" customFormat="false" ht="15" hidden="false" customHeight="false" outlineLevel="0" collapsed="false">
      <c r="E26" s="0" t="n">
        <f aca="false">SUM(E16:E25)</f>
        <v>523</v>
      </c>
      <c r="H26" s="0" t="n">
        <f aca="false">ROUND(E26/850*100,2)</f>
        <v>61.53</v>
      </c>
    </row>
    <row r="28" customFormat="false" ht="15" hidden="false" customHeight="false" outlineLevel="0" collapsed="false">
      <c r="A28" s="0" t="s">
        <v>28</v>
      </c>
    </row>
    <row r="29" customFormat="false" ht="15" hidden="false" customHeight="false" outlineLevel="0" collapsed="false">
      <c r="B29" s="0" t="s">
        <v>29</v>
      </c>
      <c r="C29" s="0" t="n">
        <v>26</v>
      </c>
      <c r="D29" s="0" t="n">
        <v>19</v>
      </c>
      <c r="E29" s="0" t="n">
        <f aca="false">C29+D29</f>
        <v>45</v>
      </c>
      <c r="F29" s="0" t="n">
        <f aca="false">ROUND(C29/60*100,2)</f>
        <v>43.33</v>
      </c>
      <c r="G29" s="0" t="n">
        <f aca="false">ROUND(D29/40*100,2)</f>
        <v>47.5</v>
      </c>
      <c r="H29" s="0" t="n">
        <f aca="false">E29/100*100</f>
        <v>45</v>
      </c>
    </row>
    <row r="30" customFormat="false" ht="15" hidden="false" customHeight="false" outlineLevel="0" collapsed="false">
      <c r="B30" s="0" t="s">
        <v>30</v>
      </c>
      <c r="C30" s="0" t="n">
        <v>24</v>
      </c>
      <c r="D30" s="0" t="n">
        <v>16</v>
      </c>
      <c r="E30" s="0" t="n">
        <f aca="false">C30+D30</f>
        <v>40</v>
      </c>
      <c r="F30" s="0" t="n">
        <f aca="false">ROUND(C30/60*100,2)</f>
        <v>40</v>
      </c>
      <c r="G30" s="0" t="n">
        <f aca="false">ROUND(D30/40*100,2)</f>
        <v>40</v>
      </c>
      <c r="H30" s="0" t="n">
        <f aca="false">E30/100*100</f>
        <v>40</v>
      </c>
    </row>
    <row r="31" customFormat="false" ht="15" hidden="false" customHeight="false" outlineLevel="0" collapsed="false">
      <c r="B31" s="0" t="s">
        <v>31</v>
      </c>
      <c r="C31" s="0" t="n">
        <v>25</v>
      </c>
      <c r="D31" s="0" t="n">
        <v>24</v>
      </c>
      <c r="E31" s="0" t="n">
        <f aca="false">C31+D31</f>
        <v>49</v>
      </c>
      <c r="F31" s="0" t="n">
        <f aca="false">ROUND(C31/60*100,2)</f>
        <v>41.67</v>
      </c>
      <c r="G31" s="0" t="n">
        <f aca="false">ROUND(D31/40*100,2)</f>
        <v>60</v>
      </c>
      <c r="H31" s="0" t="n">
        <f aca="false">E31/100*100</f>
        <v>49</v>
      </c>
    </row>
    <row r="32" customFormat="false" ht="15" hidden="false" customHeight="false" outlineLevel="0" collapsed="false">
      <c r="B32" s="0" t="s">
        <v>32</v>
      </c>
      <c r="C32" s="0" t="n">
        <v>24</v>
      </c>
      <c r="D32" s="0" t="n">
        <v>18</v>
      </c>
      <c r="E32" s="0" t="n">
        <f aca="false">C32+D32</f>
        <v>42</v>
      </c>
      <c r="F32" s="0" t="n">
        <f aca="false">ROUND(C32/60*100,2)</f>
        <v>40</v>
      </c>
      <c r="G32" s="0" t="n">
        <f aca="false">ROUND(D32/40*100,2)</f>
        <v>45</v>
      </c>
      <c r="H32" s="0" t="n">
        <f aca="false">E32/100*100</f>
        <v>42</v>
      </c>
    </row>
    <row r="33" customFormat="false" ht="15" hidden="false" customHeight="false" outlineLevel="0" collapsed="false">
      <c r="B33" s="0" t="s">
        <v>33</v>
      </c>
      <c r="C33" s="0" t="n">
        <v>37</v>
      </c>
      <c r="D33" s="0" t="n">
        <v>21</v>
      </c>
      <c r="E33" s="0" t="n">
        <f aca="false">C33+D33</f>
        <v>58</v>
      </c>
      <c r="F33" s="0" t="n">
        <f aca="false">ROUND(C33/60*100,2)</f>
        <v>61.67</v>
      </c>
      <c r="G33" s="0" t="n">
        <f aca="false">ROUND(D33/40*100,2)</f>
        <v>52.5</v>
      </c>
      <c r="H33" s="0" t="n">
        <f aca="false">E33/100*100</f>
        <v>58</v>
      </c>
    </row>
    <row r="34" customFormat="false" ht="15" hidden="false" customHeight="false" outlineLevel="0" collapsed="false">
      <c r="B34" s="0" t="s">
        <v>34</v>
      </c>
      <c r="C34" s="0" t="n">
        <v>28</v>
      </c>
      <c r="D34" s="0" t="n">
        <v>20</v>
      </c>
      <c r="E34" s="0" t="n">
        <f aca="false">C34+D34</f>
        <v>48</v>
      </c>
      <c r="F34" s="0" t="n">
        <f aca="false">ROUND(C34/60*100,2)</f>
        <v>46.67</v>
      </c>
      <c r="G34" s="0" t="n">
        <f aca="false">ROUND(D34/40*100,2)</f>
        <v>50</v>
      </c>
      <c r="H34" s="0" t="n">
        <f aca="false">E34/100*100</f>
        <v>48</v>
      </c>
    </row>
    <row r="35" customFormat="false" ht="15" hidden="false" customHeight="false" outlineLevel="0" collapsed="false">
      <c r="B35" s="0" t="s">
        <v>35</v>
      </c>
      <c r="C35" s="0" t="n">
        <v>8</v>
      </c>
      <c r="D35" s="0" t="n">
        <v>20</v>
      </c>
      <c r="E35" s="0" t="n">
        <f aca="false">C35+D35</f>
        <v>28</v>
      </c>
      <c r="F35" s="0" t="n">
        <f aca="false">ROUND(C35/20*100,2)</f>
        <v>40</v>
      </c>
      <c r="G35" s="0" t="n">
        <f aca="false">ROUND(D35/30*100,2)</f>
        <v>66.67</v>
      </c>
      <c r="H35" s="0" t="n">
        <f aca="false">E35/50*100</f>
        <v>56</v>
      </c>
    </row>
    <row r="36" customFormat="false" ht="15" hidden="false" customHeight="false" outlineLevel="0" collapsed="false">
      <c r="B36" s="0" t="s">
        <v>36</v>
      </c>
      <c r="C36" s="0" t="n">
        <v>9</v>
      </c>
      <c r="D36" s="0" t="n">
        <v>20</v>
      </c>
      <c r="E36" s="0" t="n">
        <f aca="false">C36+D36</f>
        <v>29</v>
      </c>
      <c r="F36" s="0" t="n">
        <f aca="false">ROUND(C36/20*100,2)</f>
        <v>45</v>
      </c>
      <c r="G36" s="0" t="n">
        <f aca="false">ROUND(D36/30*100,2)</f>
        <v>66.67</v>
      </c>
      <c r="H36" s="0" t="n">
        <f aca="false">E36/50*100</f>
        <v>58</v>
      </c>
    </row>
    <row r="37" customFormat="false" ht="15" hidden="false" customHeight="false" outlineLevel="0" collapsed="false">
      <c r="B37" s="0" t="s">
        <v>37</v>
      </c>
      <c r="C37" s="0" t="n">
        <v>11</v>
      </c>
      <c r="D37" s="0" t="n">
        <v>22</v>
      </c>
      <c r="E37" s="0" t="n">
        <f aca="false">C37+D37</f>
        <v>33</v>
      </c>
      <c r="F37" s="0" t="n">
        <f aca="false">ROUND(C37/20*100,2)</f>
        <v>55</v>
      </c>
      <c r="G37" s="0" t="n">
        <f aca="false">ROUND(D37/30*100,2)</f>
        <v>73.33</v>
      </c>
      <c r="H37" s="0" t="n">
        <f aca="false">E37/50*100</f>
        <v>66</v>
      </c>
    </row>
    <row r="38" customFormat="false" ht="15" hidden="false" customHeight="false" outlineLevel="0" collapsed="false">
      <c r="B38" s="0" t="s">
        <v>38</v>
      </c>
      <c r="C38" s="0" t="n">
        <v>18</v>
      </c>
      <c r="D38" s="0" t="n">
        <v>25</v>
      </c>
      <c r="E38" s="0" t="n">
        <f aca="false">C38+D38</f>
        <v>43</v>
      </c>
      <c r="F38" s="0" t="n">
        <f aca="false">ROUND(C38/20*100,2)</f>
        <v>90</v>
      </c>
      <c r="G38" s="0" t="n">
        <f aca="false">ROUND(D38/30*100,2)</f>
        <v>83.33</v>
      </c>
      <c r="H38" s="0" t="n">
        <f aca="false">E38/50*100</f>
        <v>86</v>
      </c>
    </row>
    <row r="39" customFormat="false" ht="15" hidden="false" customHeight="false" outlineLevel="0" collapsed="false">
      <c r="E39" s="0" t="n">
        <f aca="false">SUM(E29:E38)</f>
        <v>415</v>
      </c>
      <c r="H39" s="0" t="n">
        <f aca="false">ROUND(E39/800*100,2)</f>
        <v>51.88</v>
      </c>
    </row>
    <row r="41" customFormat="false" ht="15" hidden="false" customHeight="false" outlineLevel="0" collapsed="false">
      <c r="A41" s="0" t="s">
        <v>39</v>
      </c>
    </row>
    <row r="42" customFormat="false" ht="15" hidden="false" customHeight="false" outlineLevel="0" collapsed="false">
      <c r="B42" s="0" t="s">
        <v>40</v>
      </c>
      <c r="C42" s="0" t="n">
        <v>27</v>
      </c>
      <c r="D42" s="0" t="n">
        <v>28</v>
      </c>
      <c r="E42" s="0" t="n">
        <f aca="false">C42+D42</f>
        <v>55</v>
      </c>
      <c r="F42" s="0" t="n">
        <f aca="false">ROUND(C42/60*100,2)</f>
        <v>45</v>
      </c>
      <c r="G42" s="0" t="n">
        <f aca="false">ROUND(D42/40*100,2)</f>
        <v>70</v>
      </c>
      <c r="H42" s="0" t="n">
        <f aca="false">E42/100*100</f>
        <v>55</v>
      </c>
    </row>
    <row r="43" customFormat="false" ht="15" hidden="false" customHeight="false" outlineLevel="0" collapsed="false">
      <c r="B43" s="0" t="s">
        <v>41</v>
      </c>
      <c r="C43" s="0" t="n">
        <v>35</v>
      </c>
      <c r="D43" s="0" t="n">
        <v>22</v>
      </c>
      <c r="E43" s="0" t="n">
        <f aca="false">C43+D43</f>
        <v>57</v>
      </c>
      <c r="F43" s="0" t="n">
        <f aca="false">ROUND(C43/60*100,2)</f>
        <v>58.33</v>
      </c>
      <c r="G43" s="0" t="n">
        <f aca="false">ROUND(D43/40*100,2)</f>
        <v>55</v>
      </c>
      <c r="H43" s="0" t="n">
        <f aca="false">E43/100*100</f>
        <v>57</v>
      </c>
    </row>
    <row r="44" customFormat="false" ht="15" hidden="false" customHeight="false" outlineLevel="0" collapsed="false">
      <c r="B44" s="0" t="s">
        <v>42</v>
      </c>
      <c r="C44" s="0" t="n">
        <v>24</v>
      </c>
      <c r="D44" s="0" t="n">
        <v>25</v>
      </c>
      <c r="E44" s="0" t="n">
        <f aca="false">C44+D44</f>
        <v>49</v>
      </c>
      <c r="F44" s="0" t="n">
        <f aca="false">ROUND(C44/60*100,2)</f>
        <v>40</v>
      </c>
      <c r="G44" s="0" t="n">
        <f aca="false">ROUND(D44/40*100,2)</f>
        <v>62.5</v>
      </c>
      <c r="H44" s="0" t="n">
        <f aca="false">E44/100*100</f>
        <v>49</v>
      </c>
    </row>
    <row r="45" customFormat="false" ht="15" hidden="false" customHeight="false" outlineLevel="0" collapsed="false">
      <c r="B45" s="0" t="s">
        <v>43</v>
      </c>
      <c r="C45" s="0" t="n">
        <v>24</v>
      </c>
      <c r="D45" s="0" t="n">
        <v>22</v>
      </c>
      <c r="E45" s="0" t="n">
        <f aca="false">C45+D45</f>
        <v>46</v>
      </c>
      <c r="F45" s="0" t="n">
        <f aca="false">ROUND(C45/60*100,2)</f>
        <v>40</v>
      </c>
      <c r="G45" s="0" t="n">
        <f aca="false">ROUND(D45/40*100,2)</f>
        <v>55</v>
      </c>
      <c r="H45" s="0" t="n">
        <f aca="false">E45/100*100</f>
        <v>46</v>
      </c>
    </row>
    <row r="46" customFormat="false" ht="15" hidden="false" customHeight="false" outlineLevel="0" collapsed="false">
      <c r="B46" s="0" t="s">
        <v>44</v>
      </c>
      <c r="C46" s="0" t="n">
        <v>32</v>
      </c>
      <c r="D46" s="0" t="n">
        <v>26</v>
      </c>
      <c r="E46" s="0" t="n">
        <f aca="false">C46+D46</f>
        <v>58</v>
      </c>
      <c r="F46" s="0" t="n">
        <f aca="false">ROUND(C46/60*100,2)</f>
        <v>53.33</v>
      </c>
      <c r="G46" s="0" t="n">
        <f aca="false">ROUND(D46/40*100,2)</f>
        <v>65</v>
      </c>
      <c r="H46" s="0" t="n">
        <f aca="false">E46/100*100</f>
        <v>58</v>
      </c>
    </row>
    <row r="47" customFormat="false" ht="15" hidden="false" customHeight="false" outlineLevel="0" collapsed="false">
      <c r="B47" s="0" t="s">
        <v>45</v>
      </c>
      <c r="C47" s="0" t="n">
        <v>28</v>
      </c>
      <c r="D47" s="0" t="n">
        <v>28</v>
      </c>
      <c r="E47" s="0" t="n">
        <f aca="false">C47+D47</f>
        <v>56</v>
      </c>
      <c r="F47" s="0" t="n">
        <f aca="false">ROUND(C47/60*100,2)</f>
        <v>46.67</v>
      </c>
      <c r="G47" s="0" t="n">
        <f aca="false">ROUND(D47/40*100,2)</f>
        <v>70</v>
      </c>
      <c r="H47" s="0" t="n">
        <f aca="false">E47/100*100</f>
        <v>56</v>
      </c>
    </row>
    <row r="48" customFormat="false" ht="15" hidden="false" customHeight="false" outlineLevel="0" collapsed="false">
      <c r="B48" s="0" t="s">
        <v>46</v>
      </c>
      <c r="C48" s="0" t="n">
        <v>15</v>
      </c>
      <c r="D48" s="0" t="n">
        <v>20</v>
      </c>
      <c r="E48" s="0" t="n">
        <f aca="false">C48+D48</f>
        <v>35</v>
      </c>
      <c r="F48" s="0" t="n">
        <f aca="false">ROUND(C48/20*100,2)</f>
        <v>75</v>
      </c>
      <c r="G48" s="0" t="n">
        <f aca="false">ROUND(D48/30*100,2)</f>
        <v>66.67</v>
      </c>
      <c r="H48" s="0" t="n">
        <f aca="false">E48/50*100</f>
        <v>70</v>
      </c>
    </row>
    <row r="49" customFormat="false" ht="15" hidden="false" customHeight="false" outlineLevel="0" collapsed="false">
      <c r="B49" s="0" t="s">
        <v>47</v>
      </c>
      <c r="C49" s="0" t="n">
        <v>14</v>
      </c>
      <c r="D49" s="0" t="n">
        <v>23</v>
      </c>
      <c r="E49" s="0" t="n">
        <f aca="false">C49+D49</f>
        <v>37</v>
      </c>
      <c r="F49" s="0" t="n">
        <f aca="false">ROUND(C49/20*100,2)</f>
        <v>70</v>
      </c>
      <c r="G49" s="0" t="n">
        <f aca="false">ROUND(D49/30*100,2)</f>
        <v>76.67</v>
      </c>
      <c r="H49" s="0" t="n">
        <f aca="false">E49/50*100</f>
        <v>74</v>
      </c>
    </row>
    <row r="50" customFormat="false" ht="15" hidden="false" customHeight="false" outlineLevel="0" collapsed="false">
      <c r="B50" s="0" t="s">
        <v>26</v>
      </c>
      <c r="C50" s="0" t="n">
        <v>75</v>
      </c>
      <c r="E50" s="0" t="n">
        <f aca="false">C50+D50</f>
        <v>75</v>
      </c>
      <c r="F50" s="0" t="n">
        <f aca="false">ROUND(C50/100*100,2)</f>
        <v>75</v>
      </c>
      <c r="H50" s="0" t="n">
        <f aca="false">E50/100*100</f>
        <v>75</v>
      </c>
    </row>
    <row r="51" customFormat="false" ht="15" hidden="false" customHeight="false" outlineLevel="0" collapsed="false">
      <c r="E51" s="0" t="n">
        <f aca="false">SUM(E42:E50)</f>
        <v>468</v>
      </c>
      <c r="H51" s="0" t="n">
        <f aca="false">ROUND(E51/800*100,2)</f>
        <v>58.5</v>
      </c>
    </row>
    <row r="53" customFormat="false" ht="15" hidden="false" customHeight="false" outlineLevel="0" collapsed="false">
      <c r="A53" s="0" t="s">
        <v>48</v>
      </c>
    </row>
    <row r="54" customFormat="false" ht="15" hidden="false" customHeight="false" outlineLevel="0" collapsed="false">
      <c r="B54" s="0" t="s">
        <v>49</v>
      </c>
      <c r="C54" s="0" t="n">
        <v>25</v>
      </c>
      <c r="D54" s="0" t="n">
        <v>25</v>
      </c>
      <c r="E54" s="0" t="n">
        <f aca="false">C54+D54</f>
        <v>50</v>
      </c>
      <c r="F54" s="0" t="n">
        <f aca="false">ROUND(C54/60*100,2)</f>
        <v>41.67</v>
      </c>
      <c r="G54" s="0" t="n">
        <f aca="false">ROUND(D54/40*100,2)</f>
        <v>62.5</v>
      </c>
      <c r="H54" s="0" t="n">
        <f aca="false">E54/100*100</f>
        <v>50</v>
      </c>
    </row>
    <row r="55" customFormat="false" ht="15" hidden="false" customHeight="false" outlineLevel="0" collapsed="false">
      <c r="B55" s="0" t="s">
        <v>50</v>
      </c>
      <c r="C55" s="0" t="n">
        <v>33</v>
      </c>
      <c r="D55" s="0" t="n">
        <v>25</v>
      </c>
      <c r="E55" s="0" t="n">
        <f aca="false">C55+D55</f>
        <v>58</v>
      </c>
      <c r="F55" s="0" t="n">
        <f aca="false">ROUND(C55/60*100,2)</f>
        <v>55</v>
      </c>
      <c r="G55" s="0" t="n">
        <f aca="false">ROUND(D55/40*100,2)</f>
        <v>62.5</v>
      </c>
      <c r="H55" s="0" t="n">
        <f aca="false">E55/100*100</f>
        <v>58</v>
      </c>
    </row>
    <row r="56" customFormat="false" ht="15" hidden="false" customHeight="false" outlineLevel="0" collapsed="false">
      <c r="B56" s="0" t="s">
        <v>51</v>
      </c>
      <c r="C56" s="0" t="n">
        <v>26</v>
      </c>
      <c r="D56" s="0" t="n">
        <v>19</v>
      </c>
      <c r="E56" s="0" t="n">
        <f aca="false">C56+D56</f>
        <v>45</v>
      </c>
      <c r="F56" s="0" t="n">
        <f aca="false">ROUND(C56/60*100,2)</f>
        <v>43.33</v>
      </c>
      <c r="G56" s="0" t="n">
        <f aca="false">ROUND(D56/40*100,2)</f>
        <v>47.5</v>
      </c>
      <c r="H56" s="0" t="n">
        <f aca="false">E56/100*100</f>
        <v>45</v>
      </c>
    </row>
    <row r="57" customFormat="false" ht="15" hidden="false" customHeight="false" outlineLevel="0" collapsed="false">
      <c r="B57" s="0" t="s">
        <v>52</v>
      </c>
      <c r="C57" s="0" t="n">
        <v>30</v>
      </c>
      <c r="D57" s="0" t="n">
        <v>28</v>
      </c>
      <c r="E57" s="0" t="n">
        <f aca="false">C57+D57</f>
        <v>58</v>
      </c>
      <c r="F57" s="0" t="n">
        <f aca="false">ROUND(C57/60*100,2)</f>
        <v>50</v>
      </c>
      <c r="G57" s="0" t="n">
        <f aca="false">ROUND(D57/40*100,2)</f>
        <v>70</v>
      </c>
      <c r="H57" s="0" t="n">
        <f aca="false">E57/100*100</f>
        <v>58</v>
      </c>
    </row>
    <row r="58" customFormat="false" ht="15" hidden="false" customHeight="false" outlineLevel="0" collapsed="false">
      <c r="B58" s="0" t="s">
        <v>53</v>
      </c>
      <c r="C58" s="0" t="n">
        <v>31</v>
      </c>
      <c r="D58" s="0" t="n">
        <v>27</v>
      </c>
      <c r="E58" s="0" t="n">
        <f aca="false">C58+D58</f>
        <v>58</v>
      </c>
      <c r="F58" s="0" t="n">
        <f aca="false">ROUND(C58/60*100,2)</f>
        <v>51.67</v>
      </c>
      <c r="G58" s="0" t="n">
        <f aca="false">ROUND(D58/40*100,2)</f>
        <v>67.5</v>
      </c>
      <c r="H58" s="0" t="n">
        <f aca="false">E58/100*100</f>
        <v>58</v>
      </c>
    </row>
    <row r="59" customFormat="false" ht="15" hidden="false" customHeight="false" outlineLevel="0" collapsed="false">
      <c r="B59" s="0" t="s">
        <v>54</v>
      </c>
      <c r="C59" s="0" t="n">
        <v>13</v>
      </c>
      <c r="D59" s="0" t="n">
        <v>20</v>
      </c>
      <c r="E59" s="0" t="n">
        <f aca="false">C59+D59</f>
        <v>33</v>
      </c>
      <c r="F59" s="0" t="n">
        <f aca="false">ROUND(C59/20*100,2)</f>
        <v>65</v>
      </c>
      <c r="G59" s="0" t="n">
        <f aca="false">ROUND(D59/30*100,2)</f>
        <v>66.67</v>
      </c>
      <c r="H59" s="0" t="n">
        <f aca="false">E59/50*100</f>
        <v>66</v>
      </c>
    </row>
    <row r="60" customFormat="false" ht="15" hidden="false" customHeight="false" outlineLevel="0" collapsed="false">
      <c r="B60" s="0" t="s">
        <v>55</v>
      </c>
      <c r="C60" s="0" t="n">
        <v>10</v>
      </c>
      <c r="D60" s="0" t="n">
        <v>21</v>
      </c>
      <c r="E60" s="0" t="n">
        <f aca="false">C60+D60</f>
        <v>31</v>
      </c>
      <c r="F60" s="0" t="n">
        <f aca="false">ROUND(C60/20*100,2)</f>
        <v>50</v>
      </c>
      <c r="G60" s="0" t="n">
        <f aca="false">ROUND(D60/30*100,2)</f>
        <v>70</v>
      </c>
      <c r="H60" s="0" t="n">
        <f aca="false">E60/50*100</f>
        <v>62</v>
      </c>
    </row>
    <row r="61" customFormat="false" ht="15" hidden="false" customHeight="false" outlineLevel="0" collapsed="false">
      <c r="B61" s="0" t="s">
        <v>56</v>
      </c>
      <c r="C61" s="0" t="n">
        <v>12</v>
      </c>
      <c r="D61" s="0" t="n">
        <v>23</v>
      </c>
      <c r="E61" s="0" t="n">
        <f aca="false">C61+D61</f>
        <v>35</v>
      </c>
      <c r="F61" s="0" t="n">
        <f aca="false">ROUND(C61/20*100,2)</f>
        <v>60</v>
      </c>
      <c r="G61" s="0" t="n">
        <f aca="false">ROUND(D61/30*100,2)</f>
        <v>76.67</v>
      </c>
      <c r="H61" s="0" t="n">
        <f aca="false">E61/50*100</f>
        <v>70</v>
      </c>
    </row>
    <row r="62" customFormat="false" ht="15" hidden="false" customHeight="false" outlineLevel="0" collapsed="false">
      <c r="B62" s="0" t="s">
        <v>57</v>
      </c>
      <c r="C62" s="0" t="n">
        <v>34</v>
      </c>
      <c r="D62" s="0" t="n">
        <v>88</v>
      </c>
      <c r="E62" s="0" t="n">
        <f aca="false">C62+D62</f>
        <v>122</v>
      </c>
      <c r="F62" s="0" t="n">
        <f aca="false">ROUND(C62/50*100,2)</f>
        <v>68</v>
      </c>
      <c r="G62" s="0" t="n">
        <f aca="false">ROUND(D62/100*100,2)</f>
        <v>88</v>
      </c>
      <c r="H62" s="0" t="n">
        <f aca="false">ROUND(E62/150*100,2)</f>
        <v>81.33</v>
      </c>
    </row>
    <row r="63" customFormat="false" ht="15" hidden="false" customHeight="false" outlineLevel="0" collapsed="false">
      <c r="E63" s="0" t="n">
        <f aca="false">SUM(E54:E62)</f>
        <v>490</v>
      </c>
      <c r="H63" s="0" t="n">
        <f aca="false">ROUND(E63/800*100,2)</f>
        <v>61.25</v>
      </c>
    </row>
    <row r="65" customFormat="false" ht="15" hidden="false" customHeight="false" outlineLevel="0" collapsed="false">
      <c r="A65" s="0" t="s">
        <v>58</v>
      </c>
    </row>
    <row r="66" customFormat="false" ht="15" hidden="false" customHeight="false" outlineLevel="0" collapsed="false">
      <c r="B66" s="0" t="s">
        <v>59</v>
      </c>
      <c r="C66" s="0" t="n">
        <v>32</v>
      </c>
      <c r="D66" s="0" t="n">
        <v>25</v>
      </c>
      <c r="E66" s="0" t="n">
        <f aca="false">C66+D66</f>
        <v>57</v>
      </c>
      <c r="F66" s="0" t="n">
        <f aca="false">ROUND(C66/60*100,2)</f>
        <v>53.33</v>
      </c>
      <c r="G66" s="0" t="n">
        <f aca="false">ROUND(D66/40*100,2)</f>
        <v>62.5</v>
      </c>
      <c r="H66" s="0" t="n">
        <f aca="false">E66/100*100</f>
        <v>57</v>
      </c>
    </row>
    <row r="67" customFormat="false" ht="15" hidden="false" customHeight="false" outlineLevel="0" collapsed="false">
      <c r="B67" s="0" t="s">
        <v>60</v>
      </c>
      <c r="C67" s="0" t="n">
        <v>24</v>
      </c>
      <c r="D67" s="0" t="n">
        <v>32</v>
      </c>
      <c r="E67" s="0" t="n">
        <f aca="false">C67+D67</f>
        <v>56</v>
      </c>
      <c r="F67" s="0" t="n">
        <f aca="false">ROUND(C67/60*100,2)</f>
        <v>40</v>
      </c>
      <c r="G67" s="0" t="n">
        <f aca="false">ROUND(D67/40*100,2)</f>
        <v>80</v>
      </c>
      <c r="H67" s="0" t="n">
        <f aca="false">E67/100*100</f>
        <v>56</v>
      </c>
    </row>
    <row r="68" customFormat="false" ht="15" hidden="false" customHeight="false" outlineLevel="0" collapsed="false">
      <c r="B68" s="0" t="s">
        <v>61</v>
      </c>
      <c r="C68" s="0" t="n">
        <v>27</v>
      </c>
      <c r="D68" s="0" t="n">
        <v>25</v>
      </c>
      <c r="E68" s="0" t="n">
        <f aca="false">C68+D68</f>
        <v>52</v>
      </c>
      <c r="F68" s="0" t="n">
        <f aca="false">ROUND(C68/60*100,2)</f>
        <v>45</v>
      </c>
      <c r="G68" s="0" t="n">
        <f aca="false">ROUND(D68/40*100,2)</f>
        <v>62.5</v>
      </c>
      <c r="H68" s="0" t="n">
        <f aca="false">E68/100*100</f>
        <v>52</v>
      </c>
    </row>
    <row r="69" customFormat="false" ht="15" hidden="false" customHeight="false" outlineLevel="0" collapsed="false">
      <c r="B69" s="0" t="s">
        <v>62</v>
      </c>
      <c r="C69" s="0" t="n">
        <v>42</v>
      </c>
      <c r="D69" s="0" t="n">
        <v>24</v>
      </c>
      <c r="E69" s="0" t="n">
        <f aca="false">C69+D69</f>
        <v>66</v>
      </c>
      <c r="F69" s="0" t="n">
        <f aca="false">ROUND(C69/60*100,2)</f>
        <v>70</v>
      </c>
      <c r="G69" s="0" t="n">
        <f aca="false">ROUND(D69/40*100,2)</f>
        <v>60</v>
      </c>
      <c r="H69" s="0" t="n">
        <f aca="false">E69/100*100</f>
        <v>66</v>
      </c>
    </row>
    <row r="70" customFormat="false" ht="15" hidden="false" customHeight="false" outlineLevel="0" collapsed="false">
      <c r="B70" s="0" t="s">
        <v>63</v>
      </c>
      <c r="C70" s="0" t="n">
        <v>35</v>
      </c>
      <c r="D70" s="0" t="n">
        <v>31</v>
      </c>
      <c r="E70" s="0" t="n">
        <f aca="false">C70+D70</f>
        <v>66</v>
      </c>
      <c r="F70" s="0" t="n">
        <f aca="false">ROUND(C70/60*100,2)</f>
        <v>58.33</v>
      </c>
      <c r="G70" s="0" t="n">
        <f aca="false">ROUND(D70/40*100,2)</f>
        <v>77.5</v>
      </c>
      <c r="H70" s="0" t="n">
        <f aca="false">E70/100*100</f>
        <v>66</v>
      </c>
    </row>
    <row r="71" customFormat="false" ht="15" hidden="false" customHeight="false" outlineLevel="0" collapsed="false">
      <c r="B71" s="0" t="s">
        <v>64</v>
      </c>
      <c r="C71" s="0" t="n">
        <v>31</v>
      </c>
      <c r="D71" s="0" t="n">
        <v>30</v>
      </c>
      <c r="E71" s="0" t="n">
        <f aca="false">C71+D71</f>
        <v>61</v>
      </c>
      <c r="F71" s="0" t="n">
        <f aca="false">ROUND(C71/60*100,2)</f>
        <v>51.67</v>
      </c>
      <c r="G71" s="0" t="n">
        <f aca="false">ROUND(D71/40*100,2)</f>
        <v>75</v>
      </c>
      <c r="H71" s="0" t="n">
        <f aca="false">E71/100*100</f>
        <v>61</v>
      </c>
    </row>
    <row r="72" customFormat="false" ht="15" hidden="false" customHeight="false" outlineLevel="0" collapsed="false">
      <c r="B72" s="0" t="s">
        <v>65</v>
      </c>
      <c r="C72" s="0" t="n">
        <v>17</v>
      </c>
      <c r="D72" s="0" t="n">
        <v>28</v>
      </c>
      <c r="E72" s="0" t="n">
        <f aca="false">C72+D72</f>
        <v>45</v>
      </c>
      <c r="F72" s="0" t="n">
        <f aca="false">ROUND(C72/20*100,2)</f>
        <v>85</v>
      </c>
      <c r="G72" s="0" t="n">
        <f aca="false">ROUND(D72/30*100,2)</f>
        <v>93.33</v>
      </c>
      <c r="H72" s="0" t="n">
        <f aca="false">E72/50*100</f>
        <v>90</v>
      </c>
    </row>
    <row r="73" customFormat="false" ht="15" hidden="false" customHeight="false" outlineLevel="0" collapsed="false">
      <c r="B73" s="0" t="s">
        <v>66</v>
      </c>
      <c r="C73" s="0" t="n">
        <v>14</v>
      </c>
      <c r="D73" s="0" t="n">
        <v>24</v>
      </c>
      <c r="E73" s="0" t="n">
        <f aca="false">C73+D73</f>
        <v>38</v>
      </c>
      <c r="F73" s="0" t="n">
        <f aca="false">ROUND(C73/20*100,2)</f>
        <v>70</v>
      </c>
      <c r="G73" s="0" t="n">
        <f aca="false">ROUND(D73/30*100,2)</f>
        <v>80</v>
      </c>
      <c r="H73" s="0" t="n">
        <f aca="false">E73/50*100</f>
        <v>76</v>
      </c>
    </row>
    <row r="74" customFormat="false" ht="15" hidden="false" customHeight="false" outlineLevel="0" collapsed="false">
      <c r="B74" s="0" t="s">
        <v>26</v>
      </c>
      <c r="C74" s="0" t="n">
        <v>78</v>
      </c>
      <c r="E74" s="0" t="n">
        <f aca="false">C74+D74</f>
        <v>78</v>
      </c>
      <c r="F74" s="0" t="n">
        <f aca="false">ROUND(C74/100*100,2)</f>
        <v>78</v>
      </c>
      <c r="H74" s="0" t="n">
        <f aca="false">E74/100*100</f>
        <v>78</v>
      </c>
    </row>
    <row r="75" customFormat="false" ht="15" hidden="false" customHeight="false" outlineLevel="0" collapsed="false">
      <c r="E75" s="0" t="n">
        <f aca="false">SUM(E66:E74)</f>
        <v>519</v>
      </c>
      <c r="H75" s="0" t="n">
        <f aca="false">ROUND(E75/800*100,2)</f>
        <v>64.88</v>
      </c>
    </row>
    <row r="77" customFormat="false" ht="15" hidden="false" customHeight="false" outlineLevel="0" collapsed="false">
      <c r="A77" s="0" t="s">
        <v>67</v>
      </c>
    </row>
    <row r="78" customFormat="false" ht="15" hidden="false" customHeight="false" outlineLevel="0" collapsed="false">
      <c r="B78" s="0" t="s">
        <v>68</v>
      </c>
      <c r="C78" s="0" t="n">
        <v>24</v>
      </c>
      <c r="D78" s="0" t="n">
        <v>29</v>
      </c>
      <c r="E78" s="0" t="n">
        <f aca="false">C78+D78</f>
        <v>53</v>
      </c>
      <c r="F78" s="0" t="n">
        <f aca="false">ROUND(C78/60*100,2)</f>
        <v>40</v>
      </c>
      <c r="G78" s="0" t="n">
        <f aca="false">ROUND(D78/40*100,2)</f>
        <v>72.5</v>
      </c>
      <c r="H78" s="0" t="n">
        <f aca="false">E78/100*100</f>
        <v>53</v>
      </c>
    </row>
    <row r="79" customFormat="false" ht="15" hidden="false" customHeight="false" outlineLevel="0" collapsed="false">
      <c r="B79" s="0" t="s">
        <v>69</v>
      </c>
      <c r="C79" s="0" t="n">
        <v>38</v>
      </c>
      <c r="D79" s="0" t="n">
        <v>29</v>
      </c>
      <c r="E79" s="0" t="n">
        <f aca="false">C79+D79</f>
        <v>67</v>
      </c>
      <c r="F79" s="0" t="n">
        <f aca="false">ROUND(C79/60*100,2)</f>
        <v>63.33</v>
      </c>
      <c r="G79" s="0" t="n">
        <f aca="false">ROUND(D79/40*100,2)</f>
        <v>72.5</v>
      </c>
      <c r="H79" s="0" t="n">
        <f aca="false">E79/100*100</f>
        <v>67</v>
      </c>
    </row>
    <row r="80" customFormat="false" ht="15" hidden="false" customHeight="false" outlineLevel="0" collapsed="false">
      <c r="B80" s="0" t="s">
        <v>70</v>
      </c>
      <c r="C80" s="0" t="n">
        <v>26</v>
      </c>
      <c r="D80" s="0" t="n">
        <v>29</v>
      </c>
      <c r="E80" s="0" t="n">
        <f aca="false">C80+D80</f>
        <v>55</v>
      </c>
      <c r="F80" s="0" t="n">
        <f aca="false">ROUND(C80/60*100,2)</f>
        <v>43.33</v>
      </c>
      <c r="G80" s="0" t="n">
        <f aca="false">ROUND(D80/40*100,2)</f>
        <v>72.5</v>
      </c>
      <c r="H80" s="0" t="n">
        <f aca="false">E80/100*100</f>
        <v>55</v>
      </c>
    </row>
    <row r="81" customFormat="false" ht="15" hidden="false" customHeight="false" outlineLevel="0" collapsed="false">
      <c r="B81" s="0" t="s">
        <v>71</v>
      </c>
      <c r="C81" s="0" t="n">
        <v>32</v>
      </c>
      <c r="D81" s="0" t="n">
        <v>28</v>
      </c>
      <c r="E81" s="0" t="n">
        <f aca="false">C81+D81</f>
        <v>60</v>
      </c>
      <c r="F81" s="0" t="n">
        <f aca="false">ROUND(C81/60*100,2)</f>
        <v>53.33</v>
      </c>
      <c r="G81" s="0" t="n">
        <f aca="false">ROUND(D81/40*100,2)</f>
        <v>70</v>
      </c>
      <c r="H81" s="0" t="n">
        <f aca="false">E81/100*100</f>
        <v>60</v>
      </c>
    </row>
    <row r="82" customFormat="false" ht="15" hidden="false" customHeight="false" outlineLevel="0" collapsed="false">
      <c r="B82" s="0" t="s">
        <v>72</v>
      </c>
      <c r="C82" s="0" t="n">
        <v>42</v>
      </c>
      <c r="D82" s="0" t="n">
        <v>90</v>
      </c>
      <c r="E82" s="0" t="n">
        <f aca="false">C82+D82</f>
        <v>132</v>
      </c>
      <c r="F82" s="0" t="n">
        <f aca="false">ROUND(C82/50*100,2)</f>
        <v>84</v>
      </c>
      <c r="G82" s="0" t="n">
        <f aca="false">ROUND(D82/100*100,2)</f>
        <v>90</v>
      </c>
      <c r="H82" s="0" t="n">
        <f aca="false">E82/150*100</f>
        <v>88</v>
      </c>
    </row>
    <row r="83" customFormat="false" ht="15" hidden="false" customHeight="false" outlineLevel="0" collapsed="false">
      <c r="B83" s="0" t="s">
        <v>73</v>
      </c>
      <c r="C83" s="0" t="n">
        <v>43</v>
      </c>
      <c r="D83" s="0" t="n">
        <v>28</v>
      </c>
      <c r="E83" s="0" t="n">
        <f aca="false">C83+D83</f>
        <v>71</v>
      </c>
      <c r="F83" s="0" t="n">
        <f aca="false">ROUND(C83/60*100,2)</f>
        <v>71.67</v>
      </c>
      <c r="G83" s="0" t="n">
        <f aca="false">ROUND(D83/40*100,2)</f>
        <v>70</v>
      </c>
      <c r="H83" s="0" t="n">
        <f aca="false">E83/100*100</f>
        <v>71</v>
      </c>
    </row>
    <row r="84" customFormat="false" ht="15" hidden="false" customHeight="false" outlineLevel="0" collapsed="false">
      <c r="B84" s="0" t="s">
        <v>74</v>
      </c>
      <c r="C84" s="0" t="n">
        <v>28</v>
      </c>
      <c r="D84" s="0" t="n">
        <v>30</v>
      </c>
      <c r="E84" s="0" t="n">
        <f aca="false">C84+D84</f>
        <v>58</v>
      </c>
      <c r="F84" s="0" t="n">
        <f aca="false">ROUND(C84/60*100,2)</f>
        <v>46.67</v>
      </c>
      <c r="G84" s="0" t="n">
        <f aca="false">ROUND(D84/40*100,2)</f>
        <v>75</v>
      </c>
      <c r="H84" s="0" t="n">
        <f aca="false">E84/100*100</f>
        <v>58</v>
      </c>
    </row>
    <row r="85" customFormat="false" ht="15" hidden="false" customHeight="false" outlineLevel="0" collapsed="false">
      <c r="B85" s="0" t="s">
        <v>26</v>
      </c>
      <c r="C85" s="0" t="n">
        <v>80</v>
      </c>
      <c r="E85" s="0" t="n">
        <f aca="false">C85+D85</f>
        <v>80</v>
      </c>
      <c r="F85" s="0" t="n">
        <f aca="false">ROUND(C85/100*100,2)</f>
        <v>80</v>
      </c>
      <c r="H85" s="0" t="n">
        <f aca="false">E85/100*100</f>
        <v>80</v>
      </c>
    </row>
    <row r="86" customFormat="false" ht="15" hidden="false" customHeight="false" outlineLevel="0" collapsed="false">
      <c r="E86" s="0" t="n">
        <f aca="false">SUM(E78:E85)</f>
        <v>576</v>
      </c>
      <c r="H86" s="0" t="n">
        <f aca="false">ROUND(E86/850*100,2)</f>
        <v>67.76</v>
      </c>
    </row>
    <row r="88" customFormat="false" ht="15" hidden="false" customHeight="false" outlineLevel="0" collapsed="false">
      <c r="A88" s="0" t="s">
        <v>75</v>
      </c>
    </row>
    <row r="89" customFormat="false" ht="15" hidden="false" customHeight="false" outlineLevel="0" collapsed="false">
      <c r="B89" s="0" t="s">
        <v>76</v>
      </c>
      <c r="C89" s="0" t="n">
        <v>176</v>
      </c>
      <c r="D89" s="0" t="n">
        <v>275</v>
      </c>
      <c r="E89" s="0" t="n">
        <f aca="false">C89+D89</f>
        <v>451</v>
      </c>
      <c r="F89" s="0" t="n">
        <f aca="false">ROUND(C89/200*100,2)</f>
        <v>88</v>
      </c>
      <c r="G89" s="0" t="n">
        <f aca="false">ROUND(D89/300*100,2)</f>
        <v>91.67</v>
      </c>
      <c r="H89" s="0" t="n">
        <f aca="false">E89/500*100</f>
        <v>90.2</v>
      </c>
    </row>
    <row r="90" customFormat="false" ht="15" hidden="false" customHeight="false" outlineLevel="0" collapsed="false">
      <c r="B90" s="0" t="s">
        <v>77</v>
      </c>
      <c r="C90" s="0" t="n">
        <v>77</v>
      </c>
      <c r="D90" s="0" t="n">
        <v>131</v>
      </c>
      <c r="E90" s="0" t="n">
        <f aca="false">C90+D90</f>
        <v>208</v>
      </c>
      <c r="F90" s="0" t="n">
        <f aca="false">ROUND(C90/100*100,2)</f>
        <v>77</v>
      </c>
      <c r="G90" s="0" t="n">
        <f aca="false">ROUND(D90/150*100,2)</f>
        <v>87.33</v>
      </c>
      <c r="H90" s="0" t="n">
        <f aca="false">E90/250*100</f>
        <v>83.2</v>
      </c>
    </row>
    <row r="91" customFormat="false" ht="15" hidden="false" customHeight="false" outlineLevel="0" collapsed="false">
      <c r="E91" s="0" t="n">
        <f aca="false">SUM(E89:E90)</f>
        <v>659</v>
      </c>
      <c r="H91" s="0" t="n">
        <f aca="false">ROUND(E91/750*100,2)</f>
        <v>87.87</v>
      </c>
    </row>
    <row r="94" customFormat="false" ht="15" hidden="false" customHeight="false" outlineLevel="0" collapsed="false">
      <c r="E94" s="0" t="s">
        <v>78</v>
      </c>
      <c r="G94" s="0" t="n">
        <f aca="false">ROUND(SUM(H13,H26,H39,H51,H63,H75,H86,H91)/8,2)</f>
        <v>64.74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934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en-IN</dc:language>
  <cp:lastModifiedBy>H.S.Rai </cp:lastModifiedBy>
  <dcterms:modified xsi:type="dcterms:W3CDTF">2015-10-16T13:53:23Z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